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1520" windowHeight="4380" tabRatio="955" activeTab="0"/>
  </bookViews>
  <sheets>
    <sheet name="Sample Electronic Files" sheetId="1" r:id="rId1"/>
    <sheet name="CustomizedSchReg" sheetId="2" r:id="rId2"/>
    <sheet name="SF3" sheetId="3" r:id="rId3"/>
    <sheet name="SF2" sheetId="4" r:id="rId4"/>
    <sheet name="SF5" sheetId="5" r:id="rId5"/>
    <sheet name="SF1" sheetId="6" r:id="rId6"/>
    <sheet name="Master Sheet" sheetId="7" r:id="rId7"/>
    <sheet name="Grade Sheet" sheetId="8" r:id="rId8"/>
    <sheet name="Form 138 front" sheetId="9" r:id="rId9"/>
    <sheet name="Form 138 back" sheetId="10" r:id="rId10"/>
    <sheet name="SAMPLE CLASS RECORD" sheetId="11" r:id="rId11"/>
  </sheets>
  <definedNames>
    <definedName name="Final">'Form 138 back'!$H$6:$H$17</definedName>
    <definedName name="_xlnm.Print_Area" localSheetId="7">'Grade Sheet'!$A$1:$J$64</definedName>
    <definedName name="_xlnm.Print_Area" localSheetId="6">'Master Sheet'!$A$1:$R$62</definedName>
    <definedName name="_xlnm.Print_Area" localSheetId="5">'SF1'!$A$1:$AB$65</definedName>
    <definedName name="_xlnm.Print_Area" localSheetId="3">'SF2'!$A$1:$AM$98</definedName>
    <definedName name="_xlnm.Print_Area" localSheetId="2">'SF3'!$A$1:$V$71</definedName>
    <definedName name="_xlnm.Print_Area" localSheetId="4">'SF5'!$B$1:$S$77</definedName>
    <definedName name="_xlnm.Print_Titles" localSheetId="5">'SF1'!$8:$9</definedName>
    <definedName name="_xlnm.Print_Titles" localSheetId="3">'SF2'!$10:$12</definedName>
    <definedName name="_xlnm.Print_Titles" localSheetId="2">'SF3'!$9:$11</definedName>
    <definedName name="rate100">'SAMPLE CLASS RECORD'!$AM$7:$AN$127</definedName>
    <definedName name="remarks">'Form 138 back'!$U$3:$V$6</definedName>
    <definedName name="total">'SAMPLE CLASS RECORD'!$AG$11:$AG$70</definedName>
  </definedNames>
  <calcPr fullCalcOnLoad="1"/>
</workbook>
</file>

<file path=xl/sharedStrings.xml><?xml version="1.0" encoding="utf-8"?>
<sst xmlns="http://schemas.openxmlformats.org/spreadsheetml/2006/main" count="1585" uniqueCount="832">
  <si>
    <t>NO.</t>
  </si>
  <si>
    <t>M</t>
  </si>
  <si>
    <t>F</t>
  </si>
  <si>
    <t>TOTAL</t>
  </si>
  <si>
    <t>ABSENT</t>
  </si>
  <si>
    <t>TARDY</t>
  </si>
  <si>
    <t>MALE</t>
  </si>
  <si>
    <t>Average Daily Attendance</t>
  </si>
  <si>
    <t xml:space="preserve">Percentage of Attendance for the month </t>
  </si>
  <si>
    <t>Drop out</t>
  </si>
  <si>
    <t>Transferred out</t>
  </si>
  <si>
    <t>Transferred in</t>
  </si>
  <si>
    <t>I certify that this is a true and correct report.</t>
  </si>
  <si>
    <t>Attested by:</t>
  </si>
  <si>
    <t>School Head</t>
  </si>
  <si>
    <t>FEMALE</t>
  </si>
  <si>
    <t>a.1. Had to take care of siblings</t>
  </si>
  <si>
    <t>a.2. Early marriage/pregnancy</t>
  </si>
  <si>
    <t>a.3. Parents' attitude toward schooling</t>
  </si>
  <si>
    <t>a.4. Family problems</t>
  </si>
  <si>
    <t>b.1. Illness</t>
  </si>
  <si>
    <t>b.2. Overage</t>
  </si>
  <si>
    <t>b.3. Death</t>
  </si>
  <si>
    <t>b.4. Drug Abuse</t>
  </si>
  <si>
    <t>b.5. Poor academic performance</t>
  </si>
  <si>
    <t>b.7. Hunger/Malnutrition</t>
  </si>
  <si>
    <t>c.1. Teacher Factor</t>
  </si>
  <si>
    <t>c.2. Physical condition of classroom</t>
  </si>
  <si>
    <t>c.3. Peer influence</t>
  </si>
  <si>
    <t>d.1. Distance between home and school</t>
  </si>
  <si>
    <t>d.3. Calamities/Disasters</t>
  </si>
  <si>
    <t>e.1. Child labor, work</t>
  </si>
  <si>
    <t>Barangay</t>
  </si>
  <si>
    <t>SUMMARY TABLE</t>
  </si>
  <si>
    <t>LEVEL OF PROFICIENCY</t>
  </si>
  <si>
    <t>Class Adviser</t>
  </si>
  <si>
    <t>(Name and Signature)</t>
  </si>
  <si>
    <t>Date</t>
  </si>
  <si>
    <t>Issued</t>
  </si>
  <si>
    <t>Returned</t>
  </si>
  <si>
    <t>GUIDELINES:</t>
  </si>
  <si>
    <t>x 100</t>
  </si>
  <si>
    <t>Total Daily Attendance</t>
  </si>
  <si>
    <t>Average daily attendance</t>
  </si>
  <si>
    <t>a.</t>
  </si>
  <si>
    <t>c.</t>
  </si>
  <si>
    <t>b.</t>
  </si>
  <si>
    <t>PROMOTED</t>
  </si>
  <si>
    <t>RETAINED</t>
  </si>
  <si>
    <t>BEGINNNING              (B: 74% and below)</t>
  </si>
  <si>
    <t>APPROACHING PROFICIENCY                         (AP: 80%-84%)</t>
  </si>
  <si>
    <t>PREPARED BY:</t>
  </si>
  <si>
    <t>1. Title of Books Issued to each learner must be recorded  by the class adviser.</t>
  </si>
  <si>
    <t>2. The Date of Issuance and the Date of Return shall be reflected in the form.</t>
  </si>
  <si>
    <t>3. The Total Number of Copies issued at BoSY shall be reflected in the form.</t>
  </si>
  <si>
    <t>4. The Total Number of Copies of Books Returned at the EoSYshall be reflected in the form.</t>
  </si>
  <si>
    <t>T</t>
  </si>
  <si>
    <t>Prepared By:</t>
  </si>
  <si>
    <t>Province</t>
  </si>
  <si>
    <t>Transferred Out</t>
  </si>
  <si>
    <t>T/O</t>
  </si>
  <si>
    <t>Indicator</t>
  </si>
  <si>
    <t>Code</t>
  </si>
  <si>
    <t>T/I</t>
  </si>
  <si>
    <t>Transferred IN</t>
  </si>
  <si>
    <t>Dropped</t>
  </si>
  <si>
    <t>CCT Recipient</t>
  </si>
  <si>
    <t>CCT</t>
  </si>
  <si>
    <t>Balik-Aral</t>
  </si>
  <si>
    <t>B/A</t>
  </si>
  <si>
    <t>DRP</t>
  </si>
  <si>
    <t>Learner With Dissability</t>
  </si>
  <si>
    <t>LWD</t>
  </si>
  <si>
    <t>Accelarated</t>
  </si>
  <si>
    <t>ACL</t>
  </si>
  <si>
    <t>Required Information</t>
  </si>
  <si>
    <t>Name of  Public (P) Private (PR) School  &amp; Effectivity Date</t>
  </si>
  <si>
    <t>Reason  and Effectivity Date</t>
  </si>
  <si>
    <t>CCT Control/reference number &amp; Effectivity Date</t>
  </si>
  <si>
    <t>Name of school last attended &amp; Year</t>
  </si>
  <si>
    <t xml:space="preserve">Total for the Month             </t>
  </si>
  <si>
    <t>Month:</t>
  </si>
  <si>
    <t>ADDRESS</t>
  </si>
  <si>
    <t>RELIGION</t>
  </si>
  <si>
    <t>MOTHER TONGUE</t>
  </si>
  <si>
    <t xml:space="preserve">                          (Signature of Teacher over Printed Name)</t>
  </si>
  <si>
    <t xml:space="preserve"> (Signature of School Head over Printed Name)</t>
  </si>
  <si>
    <t>LRN</t>
  </si>
  <si>
    <t>CERTIFIED CORRECT &amp; SUBMITTED:</t>
  </si>
  <si>
    <t>(Please refer to the legend on last page)</t>
  </si>
  <si>
    <t>School Form 1 (SF 1) School Register</t>
  </si>
  <si>
    <t>Sex (M/F)</t>
  </si>
  <si>
    <t>Prepared by:</t>
  </si>
  <si>
    <t>Certified Correct:</t>
  </si>
  <si>
    <t>BoSY</t>
  </si>
  <si>
    <t>EoSY</t>
  </si>
  <si>
    <t>(Signature of Adviser over Printed Name)</t>
  </si>
  <si>
    <t>(Signature of School Head over Printed Name)</t>
  </si>
  <si>
    <t>b.6. Lack of interest/Distractions</t>
  </si>
  <si>
    <t>School Form 3 (SF3) Books Issued and Returned</t>
  </si>
  <si>
    <t>School Form 5 (SF 5) Report on Promotion &amp; Level of Proficiency</t>
  </si>
  <si>
    <t>Name</t>
  </si>
  <si>
    <t>School Year</t>
  </si>
  <si>
    <t>Region</t>
  </si>
  <si>
    <t>Division</t>
  </si>
  <si>
    <t>District</t>
  </si>
  <si>
    <t>School ID</t>
  </si>
  <si>
    <t>School Name</t>
  </si>
  <si>
    <t>Grade Level</t>
  </si>
  <si>
    <t>Section</t>
  </si>
  <si>
    <t>Subject Area &amp; Title</t>
  </si>
  <si>
    <t>MALE  | TOTAL Per Day</t>
  </si>
  <si>
    <r>
      <t>NAME
(Last Name, First Name, Middle Name)</t>
    </r>
    <r>
      <rPr>
        <b/>
        <i/>
        <sz val="16"/>
        <color indexed="8"/>
        <rFont val="Arial Narrow"/>
        <family val="2"/>
      </rPr>
      <t xml:space="preserve"> </t>
    </r>
  </si>
  <si>
    <t>Curriculum</t>
  </si>
  <si>
    <t xml:space="preserve">Municipality/ City </t>
  </si>
  <si>
    <t>*</t>
  </si>
  <si>
    <t>* Enrolment  as of  (1st Friday of June)</t>
  </si>
  <si>
    <t>Number of School Days in reporting month</t>
  </si>
  <si>
    <t>Specify</t>
  </si>
  <si>
    <t>Specify Level &amp; Effectivity Data</t>
  </si>
  <si>
    <t>Late Enrollment</t>
  </si>
  <si>
    <t>LE</t>
  </si>
  <si>
    <t>Reason (Enrollment beyond 1st Friday of June)</t>
  </si>
  <si>
    <t>School Form 2 (SF2) Daily Attendance Report of Learners</t>
  </si>
  <si>
    <r>
      <rPr>
        <b/>
        <sz val="11"/>
        <color indexed="8"/>
        <rFont val="Arial Narrow"/>
        <family val="2"/>
      </rPr>
      <t>B.</t>
    </r>
    <r>
      <rPr>
        <sz val="11"/>
        <color indexed="8"/>
        <rFont val="Arial Narrow"/>
        <family val="2"/>
      </rPr>
      <t xml:space="preserve"> In </t>
    </r>
    <r>
      <rPr>
        <u val="single"/>
        <sz val="11"/>
        <color indexed="8"/>
        <rFont val="Arial Narrow"/>
        <family val="2"/>
      </rPr>
      <t>Column Remark/Action Take</t>
    </r>
    <r>
      <rPr>
        <sz val="11"/>
        <color indexed="8"/>
        <rFont val="Arial Narrow"/>
        <family val="2"/>
      </rPr>
      <t xml:space="preserve">n, codes are: </t>
    </r>
    <r>
      <rPr>
        <b/>
        <sz val="11"/>
        <color indexed="8"/>
        <rFont val="Arial Narrow"/>
        <family val="2"/>
      </rPr>
      <t>LLTR</t>
    </r>
    <r>
      <rPr>
        <sz val="11"/>
        <color indexed="8"/>
        <rFont val="Arial Narrow"/>
        <family val="2"/>
      </rPr>
      <t xml:space="preserve">=Secured Letter from Learner duly signed by parent/guardian (for code FM), </t>
    </r>
    <r>
      <rPr>
        <b/>
        <sz val="11"/>
        <color indexed="8"/>
        <rFont val="Arial Narrow"/>
        <family val="2"/>
      </rPr>
      <t>TLTR</t>
    </r>
    <r>
      <rPr>
        <sz val="11"/>
        <color indexed="8"/>
        <rFont val="Arial Narrow"/>
        <family val="2"/>
      </rPr>
      <t xml:space="preserve">=Teacher prepared letter/report duly noted by School Head for submission to School Property Custodian (for code TDO), </t>
    </r>
    <r>
      <rPr>
        <b/>
        <sz val="11"/>
        <color indexed="8"/>
        <rFont val="Arial Narrow"/>
        <family val="2"/>
      </rPr>
      <t>PTL</t>
    </r>
    <r>
      <rPr>
        <sz val="11"/>
        <color indexed="8"/>
        <rFont val="Arial Narrow"/>
        <family val="2"/>
      </rPr>
      <t>=Paid by the Learner (for  code NEG).  References:  DO#23, s.2001, DO#25, s.2003, DO#14, 2.2012.</t>
    </r>
  </si>
  <si>
    <t>FEMALE  | TOTAL Per Day</t>
  </si>
  <si>
    <t>d.2. Armed conflict (incl. Tribal wars &amp; clanfeuds)</t>
  </si>
  <si>
    <t xml:space="preserve">      Date BoSY:____________  Date EoSY: ___________</t>
  </si>
  <si>
    <t xml:space="preserve">LEARNER'S NAME                                                                                            (Last Name, First Name, Middle Name)                       </t>
  </si>
  <si>
    <t xml:space="preserve">STATUS </t>
  </si>
  <si>
    <t>REVIEWED BY:</t>
  </si>
  <si>
    <t>Division Representative</t>
  </si>
  <si>
    <t>1. For All Grade/Year Levels</t>
  </si>
  <si>
    <t xml:space="preserve"> BIRTH PLACE (Province)</t>
  </si>
  <si>
    <t>IP 
(Ethnic Group)</t>
  </si>
  <si>
    <t xml:space="preserve">Father's Name (Last Name, First Name, Middle Name)     </t>
  </si>
  <si>
    <t>Mother's Maiden Name (Last Name, First Name, Middle Name)</t>
  </si>
  <si>
    <t>PARENTS</t>
  </si>
  <si>
    <t>Contact Number of Parent or Guardian</t>
  </si>
  <si>
    <t>(This replaces  Form 1, Master List &amp; STS Form 2-Family Background and Profile)</t>
  </si>
  <si>
    <t>House #/ Street/ Sitio/
Purok</t>
  </si>
  <si>
    <t>BIRTH DATE  (mm/dd/ yyyy)</t>
  </si>
  <si>
    <t>(This replaces Form 1, Form 2 &amp; STS Form 4 - Absenteeism and Dropout Profile)</t>
  </si>
  <si>
    <t>Enrolment as of 1st Friday of the school year</t>
  </si>
  <si>
    <t>Registered Learners as of end of the month</t>
  </si>
  <si>
    <t>Beginning of School Year cut-off report is every 1st Friday of the School Year</t>
  </si>
  <si>
    <t>Number of students absent for 5 consecutive days:</t>
  </si>
  <si>
    <t>(This replaces Form 1 &amp; Inventory of Textbooks)</t>
  </si>
  <si>
    <t>5. All textbooks being used must be included. Additional copies of this form may be used if needed.</t>
  </si>
  <si>
    <t>In case of lost/unreturned books, please provide information with the following code:</t>
  </si>
  <si>
    <t>(Signature over printed name)</t>
  </si>
  <si>
    <t>W</t>
  </si>
  <si>
    <t>TH</t>
  </si>
  <si>
    <t>(1st row for date)</t>
  </si>
  <si>
    <t>Relation-ship</t>
  </si>
  <si>
    <t>GUARDIAN                                               (If not Parent)</t>
  </si>
  <si>
    <t>REGISTERED</t>
  </si>
  <si>
    <t>AGE as of 1st Friday June</t>
  </si>
  <si>
    <t>REMARKS</t>
  </si>
  <si>
    <t xml:space="preserve">                                                                List and Code of Indicators under REMARKS column</t>
  </si>
  <si>
    <r>
      <rPr>
        <sz val="11"/>
        <color indexed="8"/>
        <rFont val="Arial Narrow"/>
        <family val="2"/>
      </rPr>
      <t xml:space="preserve">REMARKS/ACTION TAKEN                                      </t>
    </r>
    <r>
      <rPr>
        <i/>
        <sz val="11"/>
        <color indexed="8"/>
        <rFont val="Arial Narrow"/>
        <family val="2"/>
      </rPr>
      <t>(Please refer to the legend on last page)</t>
    </r>
  </si>
  <si>
    <t>MISAMIS ORIENTAL</t>
  </si>
  <si>
    <t>X</t>
  </si>
  <si>
    <t>CAGAYAN DE ORO CITY</t>
  </si>
  <si>
    <r>
      <t xml:space="preserve">If </t>
    </r>
    <r>
      <rPr>
        <b/>
        <sz val="12"/>
        <color indexed="8"/>
        <rFont val="Arial Narrow"/>
        <family val="2"/>
      </rPr>
      <t>TRANSFERRED IN/OUT</t>
    </r>
    <r>
      <rPr>
        <sz val="12"/>
        <color indexed="8"/>
        <rFont val="Arial Narrow"/>
        <family val="2"/>
      </rPr>
      <t>, write the name of School.)</t>
    </r>
  </si>
  <si>
    <r>
      <t>(If</t>
    </r>
    <r>
      <rPr>
        <b/>
        <sz val="12"/>
        <color indexed="8"/>
        <rFont val="Arial Narrow"/>
        <family val="2"/>
      </rPr>
      <t xml:space="preserve"> DROPPED OUT</t>
    </r>
    <r>
      <rPr>
        <sz val="12"/>
        <color indexed="8"/>
        <rFont val="Arial Narrow"/>
        <family val="2"/>
      </rPr>
      <t>,</t>
    </r>
    <r>
      <rPr>
        <b/>
        <sz val="12"/>
        <color indexed="8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state reason, please refer to legend number 2.</t>
    </r>
  </si>
  <si>
    <r>
      <rPr>
        <b/>
        <sz val="12"/>
        <color indexed="8"/>
        <rFont val="Arial Narrow"/>
        <family val="2"/>
      </rPr>
      <t>REMARKS</t>
    </r>
  </si>
  <si>
    <t xml:space="preserve">LEARNER'S NAME         </t>
  </si>
  <si>
    <t xml:space="preserve">(Last Name, First Name, Middle Name)                                  </t>
  </si>
  <si>
    <t>(This replaced Forms 18-E1, 18-E2, 18A and List of Graduates)</t>
  </si>
  <si>
    <t xml:space="preserve">  X</t>
  </si>
  <si>
    <t xml:space="preserve">  MISAMIS ORIENTAL</t>
  </si>
  <si>
    <t xml:space="preserve">  304091</t>
  </si>
  <si>
    <t xml:space="preserve">   Restructured BEC</t>
  </si>
  <si>
    <t xml:space="preserve">  MISAMIS ORIENTAL GENERAL COMPREHENSIVE HIGH SCHOOL</t>
  </si>
  <si>
    <t>Grade/Year Level</t>
  </si>
  <si>
    <r>
      <t xml:space="preserve">  LEARNER'S NAME                                                                  </t>
    </r>
    <r>
      <rPr>
        <b/>
        <sz val="14"/>
        <color indexed="8"/>
        <rFont val="Arial Narrow"/>
        <family val="2"/>
      </rPr>
      <t xml:space="preserve">     (Last Name, First Name, Middle Name)   </t>
    </r>
  </si>
  <si>
    <r>
      <t xml:space="preserve">GENERAL AVERAGE </t>
    </r>
    <r>
      <rPr>
        <sz val="12"/>
        <color indexed="8"/>
        <rFont val="Arial Narrow"/>
        <family val="2"/>
      </rPr>
      <t>(Numerical Value in 3 decimal places for honor learner, 2 for non-honor &amp; Descriptive Letter)</t>
    </r>
  </si>
  <si>
    <r>
      <t xml:space="preserve">ACTION TAKEN: </t>
    </r>
    <r>
      <rPr>
        <sz val="12"/>
        <color indexed="8"/>
        <rFont val="Arial Narrow"/>
        <family val="2"/>
      </rPr>
      <t xml:space="preserve">PROMOTED, *IRREGULAR or RETAINED    </t>
    </r>
    <r>
      <rPr>
        <sz val="14"/>
        <color indexed="8"/>
        <rFont val="Arial Narrow"/>
        <family val="2"/>
      </rPr>
      <t xml:space="preserve">    </t>
    </r>
  </si>
  <si>
    <r>
      <t xml:space="preserve">INCOMPLETE SUBJECT/S                                                                                  </t>
    </r>
    <r>
      <rPr>
        <sz val="12"/>
        <color indexed="8"/>
        <rFont val="Arial Narrow"/>
        <family val="2"/>
      </rPr>
      <t xml:space="preserve"> (This column is for K to 12 Curriculum and remaining RBEC in High School. Elementary grades level that still implementing RBEC need not to fill up this column)</t>
    </r>
  </si>
  <si>
    <t>Completed as of  End of Current School Year</t>
  </si>
  <si>
    <t xml:space="preserve">as of  End of the Current              School Year </t>
  </si>
  <si>
    <t xml:space="preserve">*IRREGULAR </t>
  </si>
  <si>
    <t>DEVELOPING           (D: 75%-79%)</t>
  </si>
  <si>
    <t>PROFICIENT            (P: 85% -89%)</t>
  </si>
  <si>
    <t>ADVANCED             (A: 90%  and above)</t>
  </si>
  <si>
    <t>TOTAL MALE</t>
  </si>
  <si>
    <t xml:space="preserve">School Form 5: Page 1 of </t>
  </si>
  <si>
    <t>GERRY  P.  MADRID</t>
  </si>
  <si>
    <t>JOSEFINA S. DAGASUAN</t>
  </si>
  <si>
    <t>RHODORA L. GALLARES, Ph.D.</t>
  </si>
  <si>
    <t xml:space="preserve">2. To be prepared by the Adviser.  Final rating per subject area should be taken from the record of subject teacher.  The class adviser should make the computation of General Average. </t>
  </si>
  <si>
    <t>3. On the summary table, reflect the  total number of learners promoted, retained and irregular ( *for grade 7 onwards only) and the level of proficiency according to the individual general average</t>
  </si>
  <si>
    <t>4. Must tallied with the total enrollment report as of End of School Year GESP /GSSP (BEIS)</t>
  </si>
  <si>
    <t>5. Protocols of validation &amp; submission will remain under the discretion of the Schools Division Superintendent</t>
  </si>
  <si>
    <t>TOTAL FEMALE</t>
  </si>
  <si>
    <t>COMBINED</t>
  </si>
  <si>
    <t xml:space="preserve">School Form 5: Page 2 of </t>
  </si>
  <si>
    <t>FORM 1</t>
  </si>
  <si>
    <t>Year :</t>
  </si>
  <si>
    <t>Section :</t>
  </si>
  <si>
    <t>School Year:</t>
  </si>
  <si>
    <t>M A L E</t>
  </si>
  <si>
    <t>T.</t>
  </si>
  <si>
    <t>Lapasan</t>
  </si>
  <si>
    <t>A.</t>
  </si>
  <si>
    <t>Summary :</t>
  </si>
  <si>
    <t>MOGCHS</t>
  </si>
  <si>
    <t>FIRST</t>
  </si>
  <si>
    <t>Grading Period</t>
  </si>
  <si>
    <t>Year &amp; Section:</t>
  </si>
  <si>
    <t>FOURTH</t>
  </si>
  <si>
    <t>FINAL</t>
  </si>
  <si>
    <t>MASTER  SHEET</t>
  </si>
  <si>
    <t>SY</t>
  </si>
  <si>
    <t>Adviser:</t>
  </si>
  <si>
    <t>NAME OF STUDENTS</t>
  </si>
  <si>
    <t xml:space="preserve"> S     U     B     J     E     C     T     S</t>
  </si>
  <si>
    <t>GENERAL</t>
  </si>
  <si>
    <t>RANK</t>
  </si>
  <si>
    <t>No.</t>
  </si>
  <si>
    <t>Lastname</t>
  </si>
  <si>
    <t>Firstname</t>
  </si>
  <si>
    <t>MI</t>
  </si>
  <si>
    <t>FIL</t>
  </si>
  <si>
    <t>ENG</t>
  </si>
  <si>
    <t>MATH</t>
  </si>
  <si>
    <t>SCI</t>
  </si>
  <si>
    <t>MKBYN</t>
  </si>
  <si>
    <t>AP</t>
  </si>
  <si>
    <t>TLE</t>
  </si>
  <si>
    <t>MAPEH</t>
  </si>
  <si>
    <t>EP</t>
  </si>
  <si>
    <t>AVERAGE</t>
  </si>
  <si>
    <t>O</t>
  </si>
  <si>
    <t>AD</t>
  </si>
  <si>
    <t>F E M A L E</t>
  </si>
  <si>
    <t>Prepared &amp; Submitted by:</t>
  </si>
  <si>
    <t>Recommending Approval:</t>
  </si>
  <si>
    <t xml:space="preserve">               MOGCHS</t>
  </si>
  <si>
    <t xml:space="preserve">Department of Education                         </t>
  </si>
  <si>
    <t xml:space="preserve">                    Cagayan de Oro City</t>
  </si>
  <si>
    <t xml:space="preserve">Region X                         </t>
  </si>
  <si>
    <t xml:space="preserve">               GRADING  SHEET</t>
  </si>
  <si>
    <t xml:space="preserve">Division of Misamis Oriental                         </t>
  </si>
  <si>
    <r>
      <t>Yr. &amp; Section</t>
    </r>
    <r>
      <rPr>
        <sz val="10"/>
        <rFont val="Times New Roman"/>
        <family val="1"/>
      </rPr>
      <t xml:space="preserve"> :</t>
    </r>
  </si>
  <si>
    <r>
      <t xml:space="preserve">Subject </t>
    </r>
    <r>
      <rPr>
        <sz val="10"/>
        <rFont val="Times New Roman"/>
        <family val="1"/>
      </rPr>
      <t>:</t>
    </r>
  </si>
  <si>
    <r>
      <t xml:space="preserve">Class Adviser </t>
    </r>
    <r>
      <rPr>
        <sz val="10"/>
        <rFont val="Times New Roman"/>
        <family val="1"/>
      </rPr>
      <t>:</t>
    </r>
  </si>
  <si>
    <r>
      <t>Subject Teacher</t>
    </r>
    <r>
      <rPr>
        <sz val="10"/>
        <rFont val="Times New Roman"/>
        <family val="1"/>
      </rPr>
      <t>:</t>
    </r>
  </si>
  <si>
    <t>First</t>
  </si>
  <si>
    <t>Second</t>
  </si>
  <si>
    <t>Third</t>
  </si>
  <si>
    <t>Fourth</t>
  </si>
  <si>
    <t>Grading</t>
  </si>
  <si>
    <t>GRADE</t>
  </si>
  <si>
    <t>Teacher's Signature</t>
  </si>
  <si>
    <t>Department Head's Signature</t>
  </si>
  <si>
    <t>L</t>
  </si>
  <si>
    <t>P</t>
  </si>
  <si>
    <t>I</t>
  </si>
  <si>
    <t>H</t>
  </si>
  <si>
    <t>E</t>
  </si>
  <si>
    <t>S</t>
  </si>
  <si>
    <t>Z</t>
  </si>
  <si>
    <t>AN</t>
  </si>
  <si>
    <t>AU</t>
  </si>
  <si>
    <t>BB</t>
  </si>
  <si>
    <t>BI</t>
  </si>
  <si>
    <t>AO</t>
  </si>
  <si>
    <t>V</t>
  </si>
  <si>
    <t>AC</t>
  </si>
  <si>
    <t>AQ</t>
  </si>
  <si>
    <t>AX</t>
  </si>
  <si>
    <t>BE</t>
  </si>
  <si>
    <t>BL</t>
  </si>
  <si>
    <t>AR</t>
  </si>
  <si>
    <t>AY</t>
  </si>
  <si>
    <t>BF</t>
  </si>
  <si>
    <t>BM</t>
  </si>
  <si>
    <t>Citizen's Army Training (CAT) - 1</t>
  </si>
  <si>
    <r>
      <t>Commandant/Facilitator</t>
    </r>
    <r>
      <rPr>
        <sz val="10"/>
        <rFont val="Times New Roman"/>
        <family val="1"/>
      </rPr>
      <t>:</t>
    </r>
  </si>
  <si>
    <t>Mr. Rodulfo M. Angulo</t>
  </si>
  <si>
    <t>HELEN E. MAASIN, Ph.D.</t>
  </si>
  <si>
    <t>HELEN E. MAASIN</t>
  </si>
  <si>
    <t>Year Level Chairman</t>
  </si>
  <si>
    <t>(Last Name, First Name, Middle Name)</t>
  </si>
  <si>
    <t>NAME OF LEARNER</t>
  </si>
  <si>
    <t>(MI)</t>
  </si>
  <si>
    <t>SEX</t>
  </si>
  <si>
    <r>
      <rPr>
        <b/>
        <sz val="10"/>
        <color indexed="8"/>
        <rFont val="Arial Narrow"/>
        <family val="2"/>
      </rPr>
      <t>BIRTH DATE</t>
    </r>
    <r>
      <rPr>
        <b/>
        <sz val="12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 (mm/dd/ yyyy)</t>
    </r>
  </si>
  <si>
    <t>AGE as of 1st Friday of JUNE</t>
  </si>
  <si>
    <t>GUARDIAN (If not Parent)</t>
  </si>
  <si>
    <t>CEBUANO</t>
  </si>
  <si>
    <t>MIS. OR.</t>
  </si>
  <si>
    <t>Catholic</t>
  </si>
  <si>
    <t>House #/ Street/ Sitio/Purok</t>
  </si>
  <si>
    <t>None</t>
  </si>
  <si>
    <t>Relationship</t>
  </si>
  <si>
    <t>CONTACT NUMBER of Parent/Guardian</t>
  </si>
  <si>
    <t xml:space="preserve">BoSY Date: </t>
  </si>
  <si>
    <t>EoSYDate:</t>
  </si>
  <si>
    <t>CUSTOMIZED SCHOOL REGISTER</t>
  </si>
  <si>
    <t>Class Adviser :</t>
  </si>
  <si>
    <t>Year Level Chairman :</t>
  </si>
  <si>
    <t>School Head :</t>
  </si>
  <si>
    <t xml:space="preserve">    TOTAL FOR MALE  | TOTAL COPIES</t>
  </si>
  <si>
    <t xml:space="preserve">    TOTAL LEARNERS  | TOTAL COPIES</t>
  </si>
  <si>
    <t xml:space="preserve">   MISAMIS ORIENTAL</t>
  </si>
  <si>
    <t xml:space="preserve">   2014 - 2015</t>
  </si>
  <si>
    <t xml:space="preserve">   DIAMOND</t>
  </si>
  <si>
    <t xml:space="preserve">   MIS. OR. GENERAL COMPREHENSIVE HS</t>
  </si>
  <si>
    <t xml:space="preserve">   304091</t>
  </si>
  <si>
    <t>COMBINED  | TOTAL Per Day</t>
  </si>
  <si>
    <t>Number of Days of CLASSES:</t>
  </si>
  <si>
    <t xml:space="preserve">    a. Domestic-Related Factors</t>
  </si>
  <si>
    <t xml:space="preserve">    b. Individual-Related Factors</t>
  </si>
  <si>
    <t xml:space="preserve">    c. School-Related Factors</t>
  </si>
  <si>
    <t xml:space="preserve">    d. Geographic/Environmental</t>
  </si>
  <si>
    <t xml:space="preserve">    e. Financial-Related</t>
  </si>
  <si>
    <t xml:space="preserve">    f. Others (Specify)</t>
  </si>
  <si>
    <t xml:space="preserve">  1. CODES FOR CHECKING ATTENDANCE</t>
  </si>
  <si>
    <t xml:space="preserve">  2. REASONS/CAUSES FOR DROPPING OUT</t>
  </si>
  <si>
    <t>TARDY -  (half shaded = Upper for Late Commer)</t>
  </si>
  <si>
    <t xml:space="preserve">               (half shaded = Lower for Cutting Classes)</t>
  </si>
  <si>
    <t>Percentage of Enrolment    =</t>
  </si>
  <si>
    <t xml:space="preserve">Average Daily Attendance    = </t>
  </si>
  <si>
    <t>Percentage of Attendance for the month   =</t>
  </si>
  <si>
    <t xml:space="preserve">  1.   The attendance shall be accomplished daily. Refer to the codes for checking learners' attendance.</t>
  </si>
  <si>
    <t xml:space="preserve">  2.   Dates shall be written in the columns after Learner's Name.</t>
  </si>
  <si>
    <t xml:space="preserve">  3.   To compute the following:</t>
  </si>
  <si>
    <t xml:space="preserve">  4.   Every end of the month, the class adviser will submit this form to the office of the principal for recording of summary table into</t>
  </si>
  <si>
    <t xml:space="preserve">        School Form 4. Once signed by the principal, this form should be returned to the adviser.</t>
  </si>
  <si>
    <t xml:space="preserve">  6.   Attendance performance of learners will be reflected in Form 137 and Form 138 every grading period.</t>
  </si>
  <si>
    <t xml:space="preserve">School Year </t>
  </si>
  <si>
    <t xml:space="preserve">School ID </t>
  </si>
  <si>
    <t xml:space="preserve">Name of School </t>
  </si>
  <si>
    <t xml:space="preserve">Report for the  Month of </t>
  </si>
  <si>
    <t xml:space="preserve">Grade Level </t>
  </si>
  <si>
    <t>School Form 2 :</t>
  </si>
  <si>
    <r>
      <rPr>
        <u val="single"/>
        <sz val="12"/>
        <rFont val="Arial Narrow"/>
        <family val="2"/>
      </rPr>
      <t xml:space="preserve">   2  </t>
    </r>
    <r>
      <rPr>
        <sz val="12"/>
        <rFont val="Arial Narrow"/>
        <family val="2"/>
      </rPr>
      <t xml:space="preserve">  of  </t>
    </r>
    <r>
      <rPr>
        <u val="single"/>
        <sz val="12"/>
        <rFont val="Arial Narrow"/>
        <family val="2"/>
      </rPr>
      <t xml:space="preserve">   2   </t>
    </r>
  </si>
  <si>
    <t xml:space="preserve">        for 5 consecutive days and/or those at risk of dropping out.</t>
  </si>
  <si>
    <t xml:space="preserve">  5.   The adviser will provide neccessary interventions including but not limited to home visitation to learner/s who were absent</t>
  </si>
  <si>
    <t xml:space="preserve">   JUNE</t>
  </si>
  <si>
    <t>SUMMARY</t>
  </si>
  <si>
    <t>Male</t>
  </si>
  <si>
    <t>Female</t>
  </si>
  <si>
    <t xml:space="preserve">    TOTAL FOR MALE | TOTAL COPIES</t>
  </si>
  <si>
    <r>
      <t xml:space="preserve">School Form 3: Page </t>
    </r>
    <r>
      <rPr>
        <u val="single"/>
        <sz val="11"/>
        <rFont val="Arial Narrow"/>
        <family val="2"/>
      </rPr>
      <t xml:space="preserve"> 2 </t>
    </r>
    <r>
      <rPr>
        <sz val="11"/>
        <rFont val="Arial Narrow"/>
        <family val="2"/>
      </rPr>
      <t xml:space="preserve"> of </t>
    </r>
    <r>
      <rPr>
        <u val="single"/>
        <sz val="11"/>
        <rFont val="Arial Narrow"/>
        <family val="2"/>
      </rPr>
      <t xml:space="preserve"> 2  </t>
    </r>
  </si>
  <si>
    <t>DUA</t>
  </si>
  <si>
    <t>Kenneth Ray</t>
  </si>
  <si>
    <t>GAMALI</t>
  </si>
  <si>
    <t>Reynante</t>
  </si>
  <si>
    <t>Banaag</t>
  </si>
  <si>
    <t>IGNACIO</t>
  </si>
  <si>
    <t>Carl Angelo</t>
  </si>
  <si>
    <t>Monton</t>
  </si>
  <si>
    <t>LAGO</t>
  </si>
  <si>
    <t>Carll Mark</t>
  </si>
  <si>
    <t>LOOR</t>
  </si>
  <si>
    <t>Jevs</t>
  </si>
  <si>
    <t>Cayetuna</t>
  </si>
  <si>
    <t>LUMACAD</t>
  </si>
  <si>
    <t>John Niño</t>
  </si>
  <si>
    <t>Erolan</t>
  </si>
  <si>
    <t>MACABUAC</t>
  </si>
  <si>
    <t>Christian Felix</t>
  </si>
  <si>
    <t>Bullecer</t>
  </si>
  <si>
    <t>MAGLUNSOD</t>
  </si>
  <si>
    <t>MANDAMIENTO</t>
  </si>
  <si>
    <t>Rusty Geandri</t>
  </si>
  <si>
    <t>Eduave</t>
  </si>
  <si>
    <t>NAGAC</t>
  </si>
  <si>
    <t>Justin John</t>
  </si>
  <si>
    <t>NOYNAY</t>
  </si>
  <si>
    <t>Dave Michael</t>
  </si>
  <si>
    <t>Saplad</t>
  </si>
  <si>
    <t>OSIO</t>
  </si>
  <si>
    <t>Medar Gino</t>
  </si>
  <si>
    <t>Luna</t>
  </si>
  <si>
    <t>SALCEDO</t>
  </si>
  <si>
    <t>Gerald</t>
  </si>
  <si>
    <t>TABLANDO</t>
  </si>
  <si>
    <t>James Michael</t>
  </si>
  <si>
    <t>Tagoylo</t>
  </si>
  <si>
    <t>TANGCAWAN</t>
  </si>
  <si>
    <t>Romeo,  Jr.</t>
  </si>
  <si>
    <t>Abestano</t>
  </si>
  <si>
    <t>UNAS</t>
  </si>
  <si>
    <t>Rojen John</t>
  </si>
  <si>
    <t>Cabil</t>
  </si>
  <si>
    <t>ABAD</t>
  </si>
  <si>
    <t>Alrose Hazel Gay</t>
  </si>
  <si>
    <t>Valendez</t>
  </si>
  <si>
    <t>ANTO</t>
  </si>
  <si>
    <t>Alretz Dawn</t>
  </si>
  <si>
    <t>Ebare</t>
  </si>
  <si>
    <t>ARAYAN</t>
  </si>
  <si>
    <t>Apple Grace</t>
  </si>
  <si>
    <t>CALIBA</t>
  </si>
  <si>
    <t>Judy -Ann</t>
  </si>
  <si>
    <t>Rioflorido</t>
  </si>
  <si>
    <t>CAONG</t>
  </si>
  <si>
    <t>Marie Princes</t>
  </si>
  <si>
    <t>Yanga-on</t>
  </si>
  <si>
    <t>CENTURAL</t>
  </si>
  <si>
    <t>Kate Nally</t>
  </si>
  <si>
    <t>CORCIEGA</t>
  </si>
  <si>
    <t>Gica</t>
  </si>
  <si>
    <t>Lagura</t>
  </si>
  <si>
    <t>GAID</t>
  </si>
  <si>
    <t>Princess Mae</t>
  </si>
  <si>
    <t>Recimo</t>
  </si>
  <si>
    <t>GERVISE</t>
  </si>
  <si>
    <t>Maria Celina</t>
  </si>
  <si>
    <t>Bulan</t>
  </si>
  <si>
    <t>HENOGUIN</t>
  </si>
  <si>
    <t>Jolina</t>
  </si>
  <si>
    <t>Hernan</t>
  </si>
  <si>
    <t>LOMONGO</t>
  </si>
  <si>
    <t>Camille Jane</t>
  </si>
  <si>
    <t>Epanes</t>
  </si>
  <si>
    <t>MENDOZA</t>
  </si>
  <si>
    <t>Manuel</t>
  </si>
  <si>
    <t>MICABALO</t>
  </si>
  <si>
    <t>Louise Lane</t>
  </si>
  <si>
    <t>Debulosan</t>
  </si>
  <si>
    <t>MONTALBA</t>
  </si>
  <si>
    <t>Rejoy Ann Marie</t>
  </si>
  <si>
    <t>Amper</t>
  </si>
  <si>
    <t>PACANA</t>
  </si>
  <si>
    <t>Samantha Mercedes</t>
  </si>
  <si>
    <t>Abucejo</t>
  </si>
  <si>
    <t>QUINTO</t>
  </si>
  <si>
    <t>Queenie</t>
  </si>
  <si>
    <t>REYES</t>
  </si>
  <si>
    <t>Clarisse</t>
  </si>
  <si>
    <t>SORIZO</t>
  </si>
  <si>
    <t>Stephanie</t>
  </si>
  <si>
    <t>TEMPLA</t>
  </si>
  <si>
    <t>Angelica</t>
  </si>
  <si>
    <t>Baquit</t>
  </si>
  <si>
    <t>TIMBANG</t>
  </si>
  <si>
    <t>Lizzette</t>
  </si>
  <si>
    <t>Paman</t>
  </si>
  <si>
    <t>TINONAS</t>
  </si>
  <si>
    <t>Lyka Angela</t>
  </si>
  <si>
    <t>D.</t>
  </si>
  <si>
    <t>B.</t>
  </si>
  <si>
    <t>M.</t>
  </si>
  <si>
    <t>C.</t>
  </si>
  <si>
    <t>E.</t>
  </si>
  <si>
    <t>G.</t>
  </si>
  <si>
    <t>S.</t>
  </si>
  <si>
    <t>L.</t>
  </si>
  <si>
    <t>H.</t>
  </si>
  <si>
    <t>V.</t>
  </si>
  <si>
    <t>P.</t>
  </si>
  <si>
    <t>R.</t>
  </si>
  <si>
    <t>Y.</t>
  </si>
  <si>
    <t>Virgilio Estaciones Añana</t>
  </si>
  <si>
    <t>Lelia Petalcorin Mendiola</t>
  </si>
  <si>
    <t>Reynaldo Justol Dua</t>
  </si>
  <si>
    <t>Jorie Bongcawel Balolong</t>
  </si>
  <si>
    <t>Ronnie David Acenas Gamali</t>
  </si>
  <si>
    <t>Presentacion Borgonios Banaag</t>
  </si>
  <si>
    <t>16/16/1994</t>
  </si>
  <si>
    <t>Manuel Torres Ignacio</t>
  </si>
  <si>
    <t>Emellie Abellanosa Monton</t>
  </si>
  <si>
    <t>Florentino Allena Loor,  Jr.</t>
  </si>
  <si>
    <t>Juvy Certipico Cayetuna</t>
  </si>
  <si>
    <t>Ruben Salo Lumacad</t>
  </si>
  <si>
    <t>Rowena Trumata Erolan</t>
  </si>
  <si>
    <t>Chito Anora Macabuac</t>
  </si>
  <si>
    <t>Marilyn Tabique Bullecer</t>
  </si>
  <si>
    <t>James Matheu</t>
  </si>
  <si>
    <t>Gultiano</t>
  </si>
  <si>
    <t>Carmelito Madelo Maglunsod</t>
  </si>
  <si>
    <t>Hipolita Galinato Gultiano</t>
  </si>
  <si>
    <t>Rito Abregana Mandamiento</t>
  </si>
  <si>
    <t>Geremia Jupiter Eduave</t>
  </si>
  <si>
    <t>Editha Legaspi Nagac</t>
  </si>
  <si>
    <t>Dante Palonpon Noynay</t>
  </si>
  <si>
    <t>Marissa Pasigay Saplad</t>
  </si>
  <si>
    <t>Medardo Daño Osio</t>
  </si>
  <si>
    <t>Grace Hermogenes Luna</t>
  </si>
  <si>
    <t>Lorence Pabelic Tablando</t>
  </si>
  <si>
    <t>Monique Manganar Tagoylo</t>
  </si>
  <si>
    <t>Romeo Aduche Tangcawan,  Sr.</t>
  </si>
  <si>
    <t>Venancia Daquiano Abestano</t>
  </si>
  <si>
    <t>Ruben Sanchez Unas</t>
  </si>
  <si>
    <t>Jennyvi Manticahon Cabil</t>
  </si>
  <si>
    <t>Pentecostal</t>
  </si>
  <si>
    <t>Protestant</t>
  </si>
  <si>
    <t>Ronelo Aguilar Abad</t>
  </si>
  <si>
    <t>Alona Fernandez Valendez</t>
  </si>
  <si>
    <t>Aejandro Abello Anto</t>
  </si>
  <si>
    <t>Elda Guarino Ebare</t>
  </si>
  <si>
    <t>Piñero</t>
  </si>
  <si>
    <t>Joel Capada Caliba,  Sr.</t>
  </si>
  <si>
    <t>Josie Rama Rioflorido</t>
  </si>
  <si>
    <t>Primo Edulsa Caong,  Jr.</t>
  </si>
  <si>
    <t>Norma Dadios Yanga-on</t>
  </si>
  <si>
    <t>Simplicio Sieras Corciega</t>
  </si>
  <si>
    <t>Mary Jane Apduhan Lagura</t>
  </si>
  <si>
    <t>Renato Daclag Gaid</t>
  </si>
  <si>
    <t>Lonisa Cabudbod Recimo</t>
  </si>
  <si>
    <t>June Quilab Lomongo</t>
  </si>
  <si>
    <t>Lilian Abecia Epanes</t>
  </si>
  <si>
    <t>Jocelyn Kate</t>
  </si>
  <si>
    <t>Jose Florentino Mendoza</t>
  </si>
  <si>
    <t>Ma. Lilia Vallejos Manuel</t>
  </si>
  <si>
    <t>Allan Revilla Micabalo</t>
  </si>
  <si>
    <t>Juanita Nudalo Debulosan</t>
  </si>
  <si>
    <t>Reynaldo Tato Montalba</t>
  </si>
  <si>
    <t>Joy Sorizo Amper</t>
  </si>
  <si>
    <t>Januario Tan Pacana</t>
  </si>
  <si>
    <t>Rachel Mabelin Abucejo</t>
  </si>
  <si>
    <t>Iglesia Ni Cristo</t>
  </si>
  <si>
    <t>Manuel Manuel Quinto</t>
  </si>
  <si>
    <t>Ma. Fraces Apduhan Lagura</t>
  </si>
  <si>
    <t>Ladesma</t>
  </si>
  <si>
    <t>Glenda Hisona Ledesma</t>
  </si>
  <si>
    <t>Ernesto Cabalu Costosa</t>
  </si>
  <si>
    <t>Ma. Glenda Galendez Ampo</t>
  </si>
  <si>
    <t>Jose Pag-ong Henoguin</t>
  </si>
  <si>
    <t>Arlyn Echavez Hernan</t>
  </si>
  <si>
    <t>Panchito Villarico Templa</t>
  </si>
  <si>
    <t>Kent Manlunas Centural</t>
  </si>
  <si>
    <t>Amie Aboy Pabualan</t>
  </si>
  <si>
    <t>Pabualan</t>
  </si>
  <si>
    <t>Galagar</t>
  </si>
  <si>
    <t>Rolando Legaspino Reyes</t>
  </si>
  <si>
    <t>Bernard Alba Sorizo</t>
  </si>
  <si>
    <t>Algen Saraus Galagar</t>
  </si>
  <si>
    <t>Tibasak</t>
  </si>
  <si>
    <t>Macasandig</t>
  </si>
  <si>
    <t>Protestant (Full Gospel)</t>
  </si>
  <si>
    <t>Ronaldo Nagal Arayan</t>
  </si>
  <si>
    <t>Corazon Merto Piñero</t>
  </si>
  <si>
    <t>Barangay 24</t>
  </si>
  <si>
    <t>Rey Anthony Agus Timbang</t>
  </si>
  <si>
    <t>Leslie Cabeltes Paman</t>
  </si>
  <si>
    <t>Purok 2A</t>
  </si>
  <si>
    <t>Gusa</t>
  </si>
  <si>
    <t>Aglipayan</t>
  </si>
  <si>
    <t>Alan Razon Hinautan</t>
  </si>
  <si>
    <t>Gemma Apduhan Tinonas</t>
  </si>
  <si>
    <t>Piaping Puti</t>
  </si>
  <si>
    <t>Macabalan</t>
  </si>
  <si>
    <t>Carmen</t>
  </si>
  <si>
    <t>Zone 10, Upper</t>
  </si>
  <si>
    <t>Zone 8</t>
  </si>
  <si>
    <t>Cugman</t>
  </si>
  <si>
    <t>Seaside Kolambog</t>
  </si>
  <si>
    <t>Zone 5, NHA</t>
  </si>
  <si>
    <t>Kauswagan</t>
  </si>
  <si>
    <t>Zone 5, Bongbongon</t>
  </si>
  <si>
    <t>Gutter</t>
  </si>
  <si>
    <t>Camaman-an</t>
  </si>
  <si>
    <t>Ronnie Monares Lago</t>
  </si>
  <si>
    <t>Mary Jean Villavelez Alivio</t>
  </si>
  <si>
    <t>Alivio</t>
  </si>
  <si>
    <t>Balolong</t>
  </si>
  <si>
    <t>Iponan</t>
  </si>
  <si>
    <t>98 Gumamela Ext.</t>
  </si>
  <si>
    <t>Zone 6, Calaanan</t>
  </si>
  <si>
    <t>Canitoan</t>
  </si>
  <si>
    <t>Lago Compound</t>
  </si>
  <si>
    <t>Adventist</t>
  </si>
  <si>
    <t>Lowell Lim Salcedo</t>
  </si>
  <si>
    <t>Jessica Gladys Saren Homdos</t>
  </si>
  <si>
    <t>Homdos</t>
  </si>
  <si>
    <t>Zone 1,</t>
  </si>
  <si>
    <t>Bontong</t>
  </si>
  <si>
    <t>Zone 9</t>
  </si>
  <si>
    <t>Zone 6, Capisnon</t>
  </si>
  <si>
    <t>Capt. V. Roa St.</t>
  </si>
  <si>
    <t>Kolambog, Lapaz 2</t>
  </si>
  <si>
    <t>Western Kolambog</t>
  </si>
  <si>
    <t>B-13, L-16, Soldier Hill</t>
  </si>
  <si>
    <t>Bulua</t>
  </si>
  <si>
    <t>Bonntong</t>
  </si>
  <si>
    <t>#706 Rose St. Adela Sbdv.</t>
  </si>
  <si>
    <t>Zone 1, Buara</t>
  </si>
  <si>
    <t>Bayabas</t>
  </si>
  <si>
    <t>Zone 8, Upper San Pedro</t>
  </si>
  <si>
    <t>Zone 2, J. Pacana St.</t>
  </si>
  <si>
    <t>Barangay 23</t>
  </si>
  <si>
    <t>Zone 2, Upper</t>
  </si>
  <si>
    <t>B-4, L-8, Sto. Niño</t>
  </si>
  <si>
    <t>Luna-Velez St.</t>
  </si>
  <si>
    <t>Barangay 29</t>
  </si>
  <si>
    <t>Zone 1, Eco Angeles Compound</t>
  </si>
  <si>
    <t>Zone 7, FS Catanico</t>
  </si>
  <si>
    <t>Later Day Saints</t>
  </si>
  <si>
    <t>Rolly Eduave</t>
  </si>
  <si>
    <t>Cristie B. Echem</t>
  </si>
  <si>
    <t>Relative</t>
  </si>
  <si>
    <t>Flordeliza L. Ladra</t>
  </si>
  <si>
    <t>Gloria H. Ledesma</t>
  </si>
  <si>
    <t>(0906) 912-1234</t>
  </si>
  <si>
    <t>(0936) 778-8482</t>
  </si>
  <si>
    <t>(0928) 137-9501</t>
  </si>
  <si>
    <t>(0935) 518-1335</t>
  </si>
  <si>
    <t>(0935) 512-9648</t>
  </si>
  <si>
    <t>(0998) 403-7279</t>
  </si>
  <si>
    <t>(0926) 898-1372</t>
  </si>
  <si>
    <t>(0939) 807-9531</t>
  </si>
  <si>
    <t>(0916) 378-3358</t>
  </si>
  <si>
    <t>(0916) 953-8308</t>
  </si>
  <si>
    <t>(0935) 966-6064</t>
  </si>
  <si>
    <t>(0926) 497-6811</t>
  </si>
  <si>
    <t>(0942) 591-2293</t>
  </si>
  <si>
    <t>(0935) 117-4535</t>
  </si>
  <si>
    <t>(0906) 780-7743</t>
  </si>
  <si>
    <t>(0905) 172-5206</t>
  </si>
  <si>
    <t>(0926) 431-9520</t>
  </si>
  <si>
    <t>(0906) 702-1973</t>
  </si>
  <si>
    <t>(0926) 211-2806</t>
  </si>
  <si>
    <t>(0905) 881-3696</t>
  </si>
  <si>
    <t>(0920) 576-5169</t>
  </si>
  <si>
    <t>(0936) 127-3661</t>
  </si>
  <si>
    <t>(0905) 962-9908</t>
  </si>
  <si>
    <t>(0915) 604-4587</t>
  </si>
  <si>
    <t>(0910) 889-9217</t>
  </si>
  <si>
    <t>(0926) 816-1266</t>
  </si>
  <si>
    <t>(0927) 462-3601</t>
  </si>
  <si>
    <t>(0912) 384-0037</t>
  </si>
  <si>
    <t>(0936) 332-9477</t>
  </si>
  <si>
    <t>(0906) 952-2993</t>
  </si>
  <si>
    <t>(0905) 969-6068</t>
  </si>
  <si>
    <t>Sto. Niño</t>
  </si>
  <si>
    <t>B-61, L-1, NHA-P1</t>
  </si>
  <si>
    <t>B-19, L-2, Westfield Sbdv.</t>
  </si>
  <si>
    <t>B-10, L-4, Villamor Sbdv.</t>
  </si>
  <si>
    <t>P-6, Zone 10, Upper</t>
  </si>
  <si>
    <t>Zone 10, Zayas St.</t>
  </si>
  <si>
    <t>Ma. Leah Felisan Baquit</t>
  </si>
  <si>
    <t>INDEPENDENCE  DAY</t>
  </si>
  <si>
    <t>(0906) 460-1418</t>
  </si>
  <si>
    <t>(0926) 191-8380</t>
  </si>
  <si>
    <t>(0905) 339-6573</t>
  </si>
  <si>
    <t>Noel Morales Gervise</t>
  </si>
  <si>
    <t>Esperanza Bacsal Bulan</t>
  </si>
  <si>
    <t>(0935) 475-9770</t>
  </si>
  <si>
    <t>(0906) 946-4442</t>
  </si>
  <si>
    <t>(0927) 774-2221</t>
  </si>
  <si>
    <r>
      <t xml:space="preserve"> BIRTH PLACE (Province)</t>
    </r>
    <r>
      <rPr>
        <sz val="9"/>
        <color indexed="8"/>
        <rFont val="Arial Narrow"/>
        <family val="2"/>
      </rPr>
      <t xml:space="preserve"> (Refer to NSO)</t>
    </r>
  </si>
  <si>
    <t>Asio</t>
  </si>
  <si>
    <t>Danny</t>
  </si>
  <si>
    <t>Aguid</t>
  </si>
  <si>
    <t>REPORT ON ATTENDANCE</t>
  </si>
  <si>
    <t>DepEd FORM 138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</si>
  <si>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</si>
  <si>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</si>
  <si>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</si>
  <si>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</si>
  <si>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</si>
  <si>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</si>
  <si>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</si>
  <si>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</si>
  <si>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</si>
  <si>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</si>
  <si>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Total</t>
  </si>
  <si>
    <t xml:space="preserve">No. of </t>
  </si>
  <si>
    <t>Republic of the Philippines</t>
  </si>
  <si>
    <t>school</t>
  </si>
  <si>
    <t>Department of Education</t>
  </si>
  <si>
    <t>days</t>
  </si>
  <si>
    <t>_________________________</t>
  </si>
  <si>
    <t>present</t>
  </si>
  <si>
    <t>absent</t>
  </si>
  <si>
    <t>School</t>
  </si>
  <si>
    <t>Name:</t>
  </si>
  <si>
    <t>Age:_______________________Sex:________________________________</t>
  </si>
  <si>
    <t>PARENT/GUARDIAN'S SIGNATURE</t>
  </si>
  <si>
    <t>Grade:______________________Section:____________________________</t>
  </si>
  <si>
    <t>School Year:____________________________________________________</t>
  </si>
  <si>
    <t>1st Quarter____________________________________________</t>
  </si>
  <si>
    <t>Dear Parents:</t>
  </si>
  <si>
    <t>2nd Quarter____________________________________________</t>
  </si>
  <si>
    <t>This report card shows the ability and progress your child</t>
  </si>
  <si>
    <t xml:space="preserve">has made in the different learning areas as well as his/her core values. </t>
  </si>
  <si>
    <t>3rd Quarter____________________________________________</t>
  </si>
  <si>
    <t xml:space="preserve">The school welcomes you should you desire to know more </t>
  </si>
  <si>
    <t>about your child's progress.</t>
  </si>
  <si>
    <t>4th Quarter_____________________________________________</t>
  </si>
  <si>
    <t xml:space="preserve">                                                                                         Teacher</t>
  </si>
  <si>
    <t>Principal</t>
  </si>
  <si>
    <t>Certificate of Transfer</t>
  </si>
  <si>
    <t>Admit to Grade:_______________Section:___________________________</t>
  </si>
  <si>
    <t>Eligibility for Admission to Grade:_________________________________</t>
  </si>
  <si>
    <t>Approved:</t>
  </si>
  <si>
    <t>__________________________                      ____________________________</t>
  </si>
  <si>
    <t>Principal                                                                                Teacher</t>
  </si>
  <si>
    <t>Cancellation of Eligibility to Transfer</t>
  </si>
  <si>
    <t>Admitted in:________________</t>
  </si>
  <si>
    <t>Date:__________________________            ___________________________</t>
  </si>
  <si>
    <t xml:space="preserve">REPORT ON LEARNING PROGRESS AND ACHIEVEMENT </t>
  </si>
  <si>
    <t>REPORT ON LEARNER'S OBSERVED VALUES</t>
  </si>
  <si>
    <t>Core Values</t>
  </si>
  <si>
    <t>Behavior Statements</t>
  </si>
  <si>
    <t>Quarter</t>
  </si>
  <si>
    <t>Failed</t>
  </si>
  <si>
    <t>Learning Areas</t>
  </si>
  <si>
    <t xml:space="preserve">Quarter </t>
  </si>
  <si>
    <t>Final Grade</t>
  </si>
  <si>
    <t>Remarks</t>
  </si>
  <si>
    <t>1. Maka-Diyos</t>
  </si>
  <si>
    <t>Expresses one's spiritual</t>
  </si>
  <si>
    <t>Passed</t>
  </si>
  <si>
    <t>Filipino</t>
  </si>
  <si>
    <t>beliefs while respecting the</t>
  </si>
  <si>
    <t>English</t>
  </si>
  <si>
    <t>spiritual beliefs of other</t>
  </si>
  <si>
    <t>Mathemtics</t>
  </si>
  <si>
    <t xml:space="preserve">Shows adherence to </t>
  </si>
  <si>
    <t>Science</t>
  </si>
  <si>
    <t>ethical principles by</t>
  </si>
  <si>
    <t>Araling</t>
  </si>
  <si>
    <t>upholding truth</t>
  </si>
  <si>
    <t>Panlipunan (AP)</t>
  </si>
  <si>
    <t>2. Makatao</t>
  </si>
  <si>
    <t>Is sensitive to individual,</t>
  </si>
  <si>
    <t>Edukasyon sa</t>
  </si>
  <si>
    <t>social, and cultural</t>
  </si>
  <si>
    <t>Pagpapakatao (EsP)</t>
  </si>
  <si>
    <t>difference</t>
  </si>
  <si>
    <t>Edukasyong</t>
  </si>
  <si>
    <t>Demonstrates</t>
  </si>
  <si>
    <t>Pantahanan at</t>
  </si>
  <si>
    <t>contributions toward</t>
  </si>
  <si>
    <t>Pangkabuhayan (EPP)</t>
  </si>
  <si>
    <t>solidarity</t>
  </si>
  <si>
    <t>3. Maka kalikasan</t>
  </si>
  <si>
    <t>Cares for the environment</t>
  </si>
  <si>
    <t xml:space="preserve">         Music</t>
  </si>
  <si>
    <t>and utilizes resources</t>
  </si>
  <si>
    <t xml:space="preserve">          Arts</t>
  </si>
  <si>
    <t xml:space="preserve">wisely, judiciosly, and </t>
  </si>
  <si>
    <t xml:space="preserve">          PE</t>
  </si>
  <si>
    <t>economically</t>
  </si>
  <si>
    <t xml:space="preserve">          Health</t>
  </si>
  <si>
    <t>4. Maka bansa</t>
  </si>
  <si>
    <t>Demonstrates pride in</t>
  </si>
  <si>
    <t>General Average</t>
  </si>
  <si>
    <t>being a Filipino, exercises</t>
  </si>
  <si>
    <t xml:space="preserve">the rights and </t>
  </si>
  <si>
    <t>responsibilties of a</t>
  </si>
  <si>
    <t>Descriptors</t>
  </si>
  <si>
    <t>Grade Scale</t>
  </si>
  <si>
    <t>Filipino citizen</t>
  </si>
  <si>
    <t>Outstanding</t>
  </si>
  <si>
    <t>90 - 100</t>
  </si>
  <si>
    <t>Demonstrates appropriate</t>
  </si>
  <si>
    <t>Very Satisfactory</t>
  </si>
  <si>
    <t>85 - 89</t>
  </si>
  <si>
    <t>behavior in carrying out</t>
  </si>
  <si>
    <t>Satisfactory</t>
  </si>
  <si>
    <t>80 -  84</t>
  </si>
  <si>
    <t>activities in the school,</t>
  </si>
  <si>
    <t>Fairly Satisfactory</t>
  </si>
  <si>
    <t>75 - 79</t>
  </si>
  <si>
    <t>community, and country</t>
  </si>
  <si>
    <t>Did Not Meet the Expectations</t>
  </si>
  <si>
    <t>below 75</t>
  </si>
  <si>
    <t>Marking</t>
  </si>
  <si>
    <t>Non-numerical Rating</t>
  </si>
  <si>
    <t>Always Observed</t>
  </si>
  <si>
    <t>SO</t>
  </si>
  <si>
    <t>Sometimes Observed</t>
  </si>
  <si>
    <t>RO</t>
  </si>
  <si>
    <t>Rarely Observed</t>
  </si>
  <si>
    <t>NO</t>
  </si>
  <si>
    <t>Not Observed</t>
  </si>
  <si>
    <t xml:space="preserve">FILIPINO </t>
  </si>
  <si>
    <t xml:space="preserve">ENGLISH </t>
  </si>
  <si>
    <t xml:space="preserve">MATHEMATICS </t>
  </si>
  <si>
    <t>SCIENCE</t>
  </si>
  <si>
    <t>ARALING PANLIPUNAN</t>
  </si>
  <si>
    <t>EsP</t>
  </si>
  <si>
    <t>EPP</t>
  </si>
  <si>
    <t xml:space="preserve">M.A.P.E.H. </t>
  </si>
  <si>
    <t>Music</t>
  </si>
  <si>
    <t>ARTS</t>
  </si>
  <si>
    <t>MUSIC</t>
  </si>
  <si>
    <t>PE</t>
  </si>
  <si>
    <t>HEALTH</t>
  </si>
  <si>
    <t>Madrid</t>
  </si>
  <si>
    <t>Jerry</t>
  </si>
  <si>
    <t>Arts</t>
  </si>
  <si>
    <t>Health</t>
  </si>
  <si>
    <t>second</t>
  </si>
  <si>
    <r>
      <t xml:space="preserve">  LEARNER'S NAME                                                                  </t>
    </r>
    <r>
      <rPr>
        <b/>
        <sz val="14"/>
        <color indexed="9"/>
        <rFont val="Arial Narrow"/>
        <family val="2"/>
      </rPr>
      <t xml:space="preserve">     (Last Name, First Name, Middle Name)   </t>
    </r>
  </si>
  <si>
    <r>
      <t xml:space="preserve">GENERAL AVERAGE </t>
    </r>
    <r>
      <rPr>
        <sz val="12"/>
        <color indexed="9"/>
        <rFont val="Arial Narrow"/>
        <family val="2"/>
      </rPr>
      <t>(Numerical Value in 3 decimal places for honor learner, 2 for non-honor &amp; Descriptive Letter)</t>
    </r>
  </si>
  <si>
    <r>
      <t xml:space="preserve">ACTION TAKEN: </t>
    </r>
    <r>
      <rPr>
        <sz val="12"/>
        <color indexed="9"/>
        <rFont val="Arial Narrow"/>
        <family val="2"/>
      </rPr>
      <t xml:space="preserve">PROMOTED, *IRREGULAR or RETAINED    </t>
    </r>
    <r>
      <rPr>
        <sz val="14"/>
        <color indexed="9"/>
        <rFont val="Arial Narrow"/>
        <family val="2"/>
      </rPr>
      <t xml:space="preserve">    </t>
    </r>
  </si>
  <si>
    <r>
      <t xml:space="preserve">INCOMPLETE SUBJECT/S                                                                                  </t>
    </r>
    <r>
      <rPr>
        <sz val="12"/>
        <color indexed="9"/>
        <rFont val="Arial Narrow"/>
        <family val="2"/>
      </rPr>
      <t xml:space="preserve"> (This column is for K to 12 Curriculum and remaining RBEC in High School. Elementary grades level that still implementing RBEC need not to fill up this column)</t>
    </r>
  </si>
  <si>
    <r>
      <t xml:space="preserve">School Form 3: Page </t>
    </r>
    <r>
      <rPr>
        <u val="single"/>
        <sz val="11"/>
        <color indexed="9"/>
        <rFont val="Arial Narrow"/>
        <family val="2"/>
      </rPr>
      <t xml:space="preserve"> 1 </t>
    </r>
    <r>
      <rPr>
        <sz val="11"/>
        <color indexed="9"/>
        <rFont val="Arial Narrow"/>
        <family val="2"/>
      </rPr>
      <t xml:space="preserve"> of </t>
    </r>
    <r>
      <rPr>
        <u val="single"/>
        <sz val="11"/>
        <color indexed="9"/>
        <rFont val="Arial Narrow"/>
        <family val="2"/>
      </rPr>
      <t xml:space="preserve"> 2  </t>
    </r>
  </si>
  <si>
    <r>
      <rPr>
        <b/>
        <sz val="11"/>
        <color indexed="9"/>
        <rFont val="Arial Narrow"/>
        <family val="2"/>
      </rPr>
      <t>A.</t>
    </r>
    <r>
      <rPr>
        <sz val="11"/>
        <color indexed="9"/>
        <rFont val="Arial Narrow"/>
        <family val="2"/>
      </rPr>
      <t xml:space="preserve"> In Column </t>
    </r>
    <r>
      <rPr>
        <u val="single"/>
        <sz val="11"/>
        <color indexed="9"/>
        <rFont val="Arial Narrow"/>
        <family val="2"/>
      </rPr>
      <t>Date Returned</t>
    </r>
    <r>
      <rPr>
        <sz val="11"/>
        <color indexed="9"/>
        <rFont val="Arial Narrow"/>
        <family val="2"/>
      </rPr>
      <t xml:space="preserve">, codes are: </t>
    </r>
    <r>
      <rPr>
        <b/>
        <sz val="11"/>
        <color indexed="9"/>
        <rFont val="Arial Narrow"/>
        <family val="2"/>
      </rPr>
      <t>FM</t>
    </r>
    <r>
      <rPr>
        <sz val="11"/>
        <color indexed="9"/>
        <rFont val="Arial Narrow"/>
        <family val="2"/>
      </rPr>
      <t xml:space="preserve">=Force Majeure, </t>
    </r>
    <r>
      <rPr>
        <b/>
        <sz val="11"/>
        <color indexed="9"/>
        <rFont val="Arial Narrow"/>
        <family val="2"/>
      </rPr>
      <t>TDO</t>
    </r>
    <r>
      <rPr>
        <sz val="11"/>
        <color indexed="9"/>
        <rFont val="Arial Narrow"/>
        <family val="2"/>
      </rPr>
      <t xml:space="preserve">: Transferred/Dropout, </t>
    </r>
    <r>
      <rPr>
        <b/>
        <sz val="11"/>
        <color indexed="9"/>
        <rFont val="Arial Narrow"/>
        <family val="2"/>
      </rPr>
      <t>NEG</t>
    </r>
    <r>
      <rPr>
        <sz val="11"/>
        <color indexed="9"/>
        <rFont val="Arial Narrow"/>
        <family val="2"/>
      </rPr>
      <t>=Negligence</t>
    </r>
  </si>
  <si>
    <r>
      <t xml:space="preserve">(blank) </t>
    </r>
    <r>
      <rPr>
        <b/>
        <sz val="11"/>
        <color indexed="9"/>
        <rFont val="Arial Narrow"/>
        <family val="2"/>
      </rPr>
      <t xml:space="preserve">- </t>
    </r>
    <r>
      <rPr>
        <sz val="11"/>
        <color indexed="9"/>
        <rFont val="Arial Narrow"/>
        <family val="2"/>
      </rPr>
      <t>PRESENT;    (</t>
    </r>
    <r>
      <rPr>
        <b/>
        <sz val="11"/>
        <color indexed="9"/>
        <rFont val="Arial Narrow"/>
        <family val="2"/>
      </rPr>
      <t>X</t>
    </r>
    <r>
      <rPr>
        <sz val="11"/>
        <color indexed="9"/>
        <rFont val="Arial Narrow"/>
        <family val="2"/>
      </rPr>
      <t xml:space="preserve">) - ABSENT; </t>
    </r>
  </si>
  <si>
    <r>
      <t xml:space="preserve">Late Enrollment </t>
    </r>
    <r>
      <rPr>
        <b/>
        <i/>
        <sz val="12"/>
        <color indexed="9"/>
        <rFont val="Arial Narrow"/>
        <family val="2"/>
      </rPr>
      <t xml:space="preserve">during the month </t>
    </r>
    <r>
      <rPr>
        <i/>
        <sz val="12"/>
        <color indexed="9"/>
        <rFont val="Arial Narrow"/>
        <family val="2"/>
      </rPr>
      <t xml:space="preserve">                                              (beyond cut-off)</t>
    </r>
  </si>
  <si>
    <r>
      <t xml:space="preserve">Registered Learners as of </t>
    </r>
    <r>
      <rPr>
        <b/>
        <i/>
        <sz val="12"/>
        <color indexed="9"/>
        <rFont val="Arial Narrow"/>
        <family val="2"/>
      </rPr>
      <t>end of the month</t>
    </r>
  </si>
  <si>
    <r>
      <t>Percentage of Enrolment as of</t>
    </r>
    <r>
      <rPr>
        <b/>
        <i/>
        <sz val="12"/>
        <color indexed="9"/>
        <rFont val="Arial Narrow"/>
        <family val="2"/>
      </rPr>
      <t xml:space="preserve"> end of the month</t>
    </r>
  </si>
  <si>
    <t>Name of Class Adviser</t>
  </si>
  <si>
    <t>Note:</t>
  </si>
  <si>
    <t>All the worksheets cells were protected except the colored one.</t>
  </si>
  <si>
    <t>By:</t>
  </si>
  <si>
    <t>Jerry P. Madrid</t>
  </si>
  <si>
    <t>Education Program Specialist II</t>
  </si>
  <si>
    <t>Danny A. Asio</t>
  </si>
  <si>
    <t>Senior Education Program Specialist - School Monitoring and Evaluation</t>
  </si>
  <si>
    <t>This is  a sample of  Electronic Files of the DepEd Division of Misamis Oriental</t>
  </si>
  <si>
    <t>DIVISION OF MISAMIS ORIENTAL</t>
  </si>
  <si>
    <t>Name of teacher:</t>
  </si>
  <si>
    <t xml:space="preserve">e - Class Record </t>
  </si>
  <si>
    <t>by: Danny A. Asio</t>
  </si>
  <si>
    <t>Senior Education Program Specialist - School Monitoring &amp; Evaluation</t>
  </si>
  <si>
    <t>Initial</t>
  </si>
  <si>
    <t>Quarterly Grade</t>
  </si>
  <si>
    <t>Written Work (40%)</t>
  </si>
  <si>
    <t>Performance (40%)</t>
  </si>
  <si>
    <t>Quarterly Assessment (20%)</t>
  </si>
  <si>
    <t>Grade</t>
  </si>
  <si>
    <t>total</t>
  </si>
  <si>
    <t>PS</t>
  </si>
  <si>
    <t>WS</t>
  </si>
  <si>
    <t>HPS</t>
  </si>
  <si>
    <t>Learners' Name</t>
  </si>
  <si>
    <t>Asio, Danny A</t>
  </si>
  <si>
    <t>Cayudong, Lindo</t>
  </si>
  <si>
    <t>Tecson, Adrian</t>
  </si>
  <si>
    <t xml:space="preserve">Danny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</si>
</sst>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/d/yy;@"/>
    <numFmt numFmtId="166" formatCode="0.000"/>
    <numFmt numFmtId="167" formatCode="0.0%"/>
    <numFmt numFmtId="168" formatCode="[$-409]dddd\,\ mmmm\ dd\,\ yyyy"/>
    <numFmt numFmtId="169" formatCode="mm/dd/yy;@"/>
    <numFmt numFmtId="170" formatCode="m/d/yyyy;@"/>
    <numFmt numFmtId="171" formatCode="[$-409]mmmm\ d\,\ yyyy;@"/>
    <numFmt numFmtId="172" formatCode="mmm\-yyyy"/>
    <numFmt numFmtId="173" formatCode="[$-409]h:mm:ss\ AM/PM"/>
    <numFmt numFmtId="174" formatCode="mm/dd/yyyy;@"/>
    <numFmt numFmtId="175" formatCode="[$-2409]mmmm\ dd\,\ yyyy;@"/>
  </numFmts>
  <fonts count="30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i/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16"/>
      <color indexed="8"/>
      <name val="Arial Narrow"/>
      <family val="2"/>
    </font>
    <font>
      <sz val="9"/>
      <name val="Arial Narrow"/>
      <family val="2"/>
    </font>
    <font>
      <u val="single"/>
      <sz val="11"/>
      <color indexed="8"/>
      <name val="Arial Narrow"/>
      <family val="2"/>
    </font>
    <font>
      <b/>
      <sz val="28"/>
      <color indexed="8"/>
      <name val="Arial Narrow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"/>
      <family val="2"/>
    </font>
    <font>
      <sz val="14"/>
      <name val="Bookman Old Style"/>
      <family val="1"/>
    </font>
    <font>
      <sz val="14"/>
      <name val="Britannic Bold"/>
      <family val="2"/>
    </font>
    <font>
      <i/>
      <sz val="9"/>
      <name val="Arial"/>
      <family val="2"/>
    </font>
    <font>
      <sz val="12"/>
      <name val="Broadway"/>
      <family val="5"/>
    </font>
    <font>
      <b/>
      <sz val="12"/>
      <name val="Arial"/>
      <family val="2"/>
    </font>
    <font>
      <b/>
      <sz val="11"/>
      <name val="Calisto MT"/>
      <family val="1"/>
    </font>
    <font>
      <sz val="9"/>
      <name val="Arial"/>
      <family val="2"/>
    </font>
    <font>
      <sz val="11"/>
      <name val="Arial"/>
      <family val="2"/>
    </font>
    <font>
      <b/>
      <sz val="10"/>
      <name val="Adobe Garamond Pro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Bookman Old Style"/>
      <family val="1"/>
    </font>
    <font>
      <b/>
      <sz val="9"/>
      <name val="Bookman Old Style"/>
      <family val="1"/>
    </font>
    <font>
      <b/>
      <sz val="10"/>
      <name val="Bookman Old Style"/>
      <family val="1"/>
    </font>
    <font>
      <sz val="12"/>
      <name val="Bookman Old Style"/>
      <family val="1"/>
    </font>
    <font>
      <b/>
      <i/>
      <sz val="10"/>
      <name val="Bookman Old Style"/>
      <family val="1"/>
    </font>
    <font>
      <sz val="10"/>
      <name val="Arial Narrow"/>
      <family val="2"/>
    </font>
    <font>
      <i/>
      <sz val="9"/>
      <name val="Bookman Old Style"/>
      <family val="1"/>
    </font>
    <font>
      <b/>
      <sz val="9"/>
      <name val="Calisto MT"/>
      <family val="1"/>
    </font>
    <font>
      <b/>
      <sz val="11"/>
      <name val="Times New Roman"/>
      <family val="1"/>
    </font>
    <font>
      <sz val="10"/>
      <name val="Britannic Bold"/>
      <family val="2"/>
    </font>
    <font>
      <i/>
      <sz val="10"/>
      <name val="Times New Roman"/>
      <family val="1"/>
    </font>
    <font>
      <b/>
      <i/>
      <sz val="10"/>
      <name val="Arial"/>
      <family val="2"/>
    </font>
    <font>
      <sz val="11"/>
      <name val="Arial Rounded MT Bold"/>
      <family val="2"/>
    </font>
    <font>
      <b/>
      <sz val="10"/>
      <name val="Calisto MT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Arial Narrow"/>
      <family val="2"/>
    </font>
    <font>
      <b/>
      <i/>
      <sz val="8"/>
      <name val="Arial"/>
      <family val="2"/>
    </font>
    <font>
      <b/>
      <i/>
      <sz val="9"/>
      <name val="Bookman Old Style"/>
      <family val="1"/>
    </font>
    <font>
      <i/>
      <sz val="8"/>
      <name val="Arial"/>
      <family val="2"/>
    </font>
    <font>
      <b/>
      <i/>
      <sz val="9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Cooper Black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8"/>
      <name val="Lucida Handwriting"/>
      <family val="4"/>
    </font>
    <font>
      <b/>
      <sz val="10"/>
      <color indexed="8"/>
      <name val="Arial Narrow"/>
      <family val="2"/>
    </font>
    <font>
      <sz val="16"/>
      <name val="Arial Narrow"/>
      <family val="2"/>
    </font>
    <font>
      <b/>
      <sz val="8"/>
      <color indexed="8"/>
      <name val="Arial Narrow"/>
      <family val="2"/>
    </font>
    <font>
      <b/>
      <sz val="12"/>
      <name val="Bookman Old Style"/>
      <family val="1"/>
    </font>
    <font>
      <sz val="12"/>
      <name val="Arial Narrow"/>
      <family val="2"/>
    </font>
    <font>
      <u val="single"/>
      <sz val="12"/>
      <name val="Arial Narrow"/>
      <family val="2"/>
    </font>
    <font>
      <u val="single"/>
      <sz val="11"/>
      <name val="Arial Narrow"/>
      <family val="2"/>
    </font>
    <font>
      <sz val="9"/>
      <color indexed="8"/>
      <name val="Arial Narrow"/>
      <family val="2"/>
    </font>
    <font>
      <sz val="11"/>
      <color indexed="9"/>
      <name val="Arial Narrow"/>
      <family val="2"/>
    </font>
    <font>
      <sz val="14"/>
      <color indexed="9"/>
      <name val="Arial Narrow"/>
      <family val="2"/>
    </font>
    <font>
      <sz val="12"/>
      <color indexed="9"/>
      <name val="Arial Narrow"/>
      <family val="2"/>
    </font>
    <font>
      <b/>
      <sz val="11"/>
      <color indexed="9"/>
      <name val="Arial Narrow"/>
      <family val="2"/>
    </font>
    <font>
      <b/>
      <sz val="14"/>
      <color indexed="9"/>
      <name val="Arial Narrow"/>
      <family val="2"/>
    </font>
    <font>
      <u val="single"/>
      <sz val="11"/>
      <color indexed="9"/>
      <name val="Arial Narrow"/>
      <family val="2"/>
    </font>
    <font>
      <i/>
      <sz val="12"/>
      <color indexed="9"/>
      <name val="Arial Narrow"/>
      <family val="2"/>
    </font>
    <font>
      <b/>
      <i/>
      <sz val="12"/>
      <color indexed="9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 Narrow"/>
      <family val="2"/>
    </font>
    <font>
      <i/>
      <sz val="14"/>
      <color indexed="8"/>
      <name val="Arial Narrow"/>
      <family val="2"/>
    </font>
    <font>
      <sz val="28"/>
      <color indexed="8"/>
      <name val="Arial Narrow"/>
      <family val="2"/>
    </font>
    <font>
      <b/>
      <sz val="22"/>
      <color indexed="8"/>
      <name val="Arial Narrow"/>
      <family val="2"/>
    </font>
    <font>
      <b/>
      <sz val="18"/>
      <color indexed="8"/>
      <name val="Arial Narrow"/>
      <family val="2"/>
    </font>
    <font>
      <b/>
      <i/>
      <sz val="11"/>
      <color indexed="8"/>
      <name val="Arial Narrow"/>
      <family val="2"/>
    </font>
    <font>
      <sz val="18"/>
      <color indexed="8"/>
      <name val="Arial Narrow"/>
      <family val="2"/>
    </font>
    <font>
      <sz val="16"/>
      <color indexed="8"/>
      <name val="Arial Narrow"/>
      <family val="2"/>
    </font>
    <font>
      <b/>
      <sz val="20"/>
      <color indexed="8"/>
      <name val="Arial Narrow"/>
      <family val="2"/>
    </font>
    <font>
      <i/>
      <sz val="12"/>
      <color indexed="8"/>
      <name val="Arial Narrow"/>
      <family val="2"/>
    </font>
    <font>
      <sz val="14"/>
      <color indexed="8"/>
      <name val="Calisto MT"/>
      <family val="1"/>
    </font>
    <font>
      <i/>
      <sz val="10"/>
      <color indexed="8"/>
      <name val="Bookman Old Style"/>
      <family val="1"/>
    </font>
    <font>
      <sz val="10"/>
      <color indexed="8"/>
      <name val="Arial Narrow"/>
      <family val="2"/>
    </font>
    <font>
      <b/>
      <sz val="20"/>
      <color indexed="8"/>
      <name val="Century Gothic"/>
      <family val="2"/>
    </font>
    <font>
      <b/>
      <sz val="12"/>
      <color indexed="8"/>
      <name val="Calisto MT"/>
      <family val="1"/>
    </font>
    <font>
      <sz val="14"/>
      <color indexed="8"/>
      <name val="Calibri"/>
      <family val="2"/>
    </font>
    <font>
      <b/>
      <sz val="14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9"/>
      <name val="Arial"/>
      <family val="2"/>
    </font>
    <font>
      <sz val="10"/>
      <color indexed="9"/>
      <name val="Arial Narrow"/>
      <family val="2"/>
    </font>
    <font>
      <sz val="9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Bookman Old Style"/>
      <family val="1"/>
    </font>
    <font>
      <sz val="12"/>
      <color indexed="9"/>
      <name val="Bookman Old Style"/>
      <family val="1"/>
    </font>
    <font>
      <b/>
      <sz val="10"/>
      <color indexed="9"/>
      <name val="Arial Narrow"/>
      <family val="2"/>
    </font>
    <font>
      <sz val="8"/>
      <color indexed="9"/>
      <name val="Arial Narrow"/>
      <family val="2"/>
    </font>
    <font>
      <b/>
      <u val="single"/>
      <sz val="12"/>
      <color indexed="9"/>
      <name val="Calisto MT"/>
      <family val="1"/>
    </font>
    <font>
      <b/>
      <sz val="10"/>
      <color indexed="9"/>
      <name val="Bookman Old Style"/>
      <family val="1"/>
    </font>
    <font>
      <b/>
      <sz val="9"/>
      <color indexed="9"/>
      <name val="Bookman Old Style"/>
      <family val="1"/>
    </font>
    <font>
      <i/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10"/>
      <color indexed="9"/>
      <name val="Bookman Old Style"/>
      <family val="1"/>
    </font>
    <font>
      <b/>
      <i/>
      <sz val="9"/>
      <color indexed="9"/>
      <name val="Bookman Old Style"/>
      <family val="1"/>
    </font>
    <font>
      <i/>
      <sz val="9"/>
      <color indexed="9"/>
      <name val="Bookman Old Style"/>
      <family val="1"/>
    </font>
    <font>
      <b/>
      <sz val="10"/>
      <color indexed="9"/>
      <name val="Calisto MT"/>
      <family val="1"/>
    </font>
    <font>
      <i/>
      <sz val="9"/>
      <color indexed="9"/>
      <name val="Arial"/>
      <family val="2"/>
    </font>
    <font>
      <b/>
      <i/>
      <sz val="8"/>
      <color indexed="9"/>
      <name val="Arial"/>
      <family val="2"/>
    </font>
    <font>
      <b/>
      <sz val="9"/>
      <color indexed="9"/>
      <name val="Calisto MT"/>
      <family val="1"/>
    </font>
    <font>
      <i/>
      <sz val="8"/>
      <color indexed="9"/>
      <name val="Arial"/>
      <family val="2"/>
    </font>
    <font>
      <b/>
      <i/>
      <sz val="10"/>
      <color indexed="9"/>
      <name val="Bookman Old Style"/>
      <family val="1"/>
    </font>
    <font>
      <b/>
      <i/>
      <sz val="8"/>
      <color indexed="9"/>
      <name val="Bookman Old Style"/>
      <family val="1"/>
    </font>
    <font>
      <b/>
      <i/>
      <sz val="10"/>
      <color indexed="9"/>
      <name val="Arial"/>
      <family val="2"/>
    </font>
    <font>
      <b/>
      <i/>
      <sz val="9"/>
      <color indexed="9"/>
      <name val="Arial"/>
      <family val="2"/>
    </font>
    <font>
      <sz val="14"/>
      <color indexed="9"/>
      <name val="Calisto MT"/>
      <family val="1"/>
    </font>
    <font>
      <sz val="14"/>
      <color indexed="9"/>
      <name val="Bookman Old Style"/>
      <family val="1"/>
    </font>
    <font>
      <sz val="13"/>
      <color indexed="9"/>
      <name val="Arial Narrow"/>
      <family val="2"/>
    </font>
    <font>
      <sz val="12"/>
      <color indexed="9"/>
      <name val="Lucida Handwriting"/>
      <family val="4"/>
    </font>
    <font>
      <b/>
      <sz val="12"/>
      <color indexed="9"/>
      <name val="Arial Narrow"/>
      <family val="2"/>
    </font>
    <font>
      <b/>
      <sz val="14"/>
      <color indexed="9"/>
      <name val="Calisto MT"/>
      <family val="1"/>
    </font>
    <font>
      <b/>
      <sz val="18"/>
      <color indexed="9"/>
      <name val="Calisto MT"/>
      <family val="1"/>
    </font>
    <font>
      <b/>
      <i/>
      <sz val="11"/>
      <color indexed="9"/>
      <name val="Arial Narrow"/>
      <family val="2"/>
    </font>
    <font>
      <b/>
      <sz val="20"/>
      <color indexed="9"/>
      <name val="Century Gothic"/>
      <family val="2"/>
    </font>
    <font>
      <sz val="18"/>
      <color indexed="9"/>
      <name val="Arial Narrow"/>
      <family val="2"/>
    </font>
    <font>
      <b/>
      <sz val="16"/>
      <color indexed="9"/>
      <name val="Arial Narrow"/>
      <family val="2"/>
    </font>
    <font>
      <b/>
      <sz val="16"/>
      <color indexed="9"/>
      <name val="Arial"/>
      <family val="2"/>
    </font>
    <font>
      <sz val="16"/>
      <color indexed="9"/>
      <name val="Arial Narrow"/>
      <family val="2"/>
    </font>
    <font>
      <b/>
      <sz val="24"/>
      <color indexed="9"/>
      <name val="Arial Narrow"/>
      <family val="2"/>
    </font>
    <font>
      <b/>
      <sz val="22"/>
      <color indexed="9"/>
      <name val="Arial Narrow"/>
      <family val="2"/>
    </font>
    <font>
      <sz val="22"/>
      <color indexed="9"/>
      <name val="Arial Narrow"/>
      <family val="2"/>
    </font>
    <font>
      <sz val="20"/>
      <color indexed="9"/>
      <name val="Arial Narrow"/>
      <family val="2"/>
    </font>
    <font>
      <b/>
      <sz val="20"/>
      <color indexed="9"/>
      <name val="Arial Narrow"/>
      <family val="2"/>
    </font>
    <font>
      <b/>
      <sz val="18"/>
      <color indexed="9"/>
      <name val="Arial Narrow"/>
      <family val="2"/>
    </font>
    <font>
      <i/>
      <sz val="8"/>
      <color indexed="9"/>
      <name val="Lucida Handwriting"/>
      <family val="4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 Narrow"/>
      <family val="2"/>
    </font>
    <font>
      <sz val="13"/>
      <color indexed="9"/>
      <name val="Calisto MT"/>
      <family val="1"/>
    </font>
    <font>
      <sz val="13"/>
      <color indexed="8"/>
      <name val="Calisto MT"/>
      <family val="1"/>
    </font>
    <font>
      <b/>
      <sz val="14"/>
      <color indexed="8"/>
      <name val="Calisto MT"/>
      <family val="1"/>
    </font>
    <font>
      <i/>
      <sz val="14"/>
      <color indexed="9"/>
      <name val="Arial Narrow"/>
      <family val="2"/>
    </font>
    <font>
      <b/>
      <sz val="13"/>
      <color indexed="9"/>
      <name val="Arial Narrow"/>
      <family val="2"/>
    </font>
    <font>
      <b/>
      <sz val="16"/>
      <color indexed="9"/>
      <name val="Calisto MT"/>
      <family val="1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b/>
      <i/>
      <sz val="12"/>
      <color indexed="9"/>
      <name val="Arial"/>
      <family val="2"/>
    </font>
    <font>
      <b/>
      <sz val="12"/>
      <color indexed="8"/>
      <name val="Engravers MT"/>
      <family val="1"/>
    </font>
    <font>
      <i/>
      <sz val="11"/>
      <color indexed="8"/>
      <name val="Calibri"/>
      <family val="2"/>
    </font>
    <font>
      <sz val="14"/>
      <name val="Calibri"/>
      <family val="2"/>
    </font>
    <font>
      <b/>
      <sz val="18"/>
      <color indexed="8"/>
      <name val="Calibri"/>
      <family val="2"/>
    </font>
    <font>
      <b/>
      <sz val="14"/>
      <color indexed="53"/>
      <name val="Calibri"/>
      <family val="2"/>
    </font>
    <font>
      <b/>
      <sz val="2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i/>
      <sz val="14"/>
      <color theme="1"/>
      <name val="Arial Narrow"/>
      <family val="2"/>
    </font>
    <font>
      <sz val="28"/>
      <color theme="1"/>
      <name val="Arial Narrow"/>
      <family val="2"/>
    </font>
    <font>
      <b/>
      <sz val="22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8"/>
      <color theme="1"/>
      <name val="Arial Narrow"/>
      <family val="2"/>
    </font>
    <font>
      <b/>
      <sz val="12"/>
      <color theme="1"/>
      <name val="Arial Narrow"/>
      <family val="2"/>
    </font>
    <font>
      <sz val="14"/>
      <color theme="1"/>
      <name val="Arial Narrow"/>
      <family val="2"/>
    </font>
    <font>
      <sz val="16"/>
      <color theme="1"/>
      <name val="Arial Narrow"/>
      <family val="2"/>
    </font>
    <font>
      <b/>
      <sz val="28"/>
      <color theme="1"/>
      <name val="Arial Narrow"/>
      <family val="2"/>
    </font>
    <font>
      <b/>
      <sz val="20"/>
      <color theme="1"/>
      <name val="Arial Narrow"/>
      <family val="2"/>
    </font>
    <font>
      <i/>
      <sz val="12"/>
      <color theme="1"/>
      <name val="Arial Narrow"/>
      <family val="2"/>
    </font>
    <font>
      <sz val="14"/>
      <color theme="1"/>
      <name val="Calisto MT"/>
      <family val="1"/>
    </font>
    <font>
      <b/>
      <sz val="10"/>
      <color theme="1"/>
      <name val="Arial Narrow"/>
      <family val="2"/>
    </font>
    <font>
      <i/>
      <sz val="10"/>
      <color theme="1"/>
      <name val="Bookman Old Style"/>
      <family val="1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b/>
      <sz val="20"/>
      <color theme="1"/>
      <name val="Century Gothic"/>
      <family val="2"/>
    </font>
    <font>
      <b/>
      <sz val="20"/>
      <color rgb="FF000000"/>
      <name val="Century Gothic"/>
      <family val="2"/>
    </font>
    <font>
      <b/>
      <sz val="12"/>
      <color theme="1"/>
      <name val="Calisto MT"/>
      <family val="1"/>
    </font>
    <font>
      <sz val="14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0"/>
      <name val="Arial"/>
      <family val="2"/>
    </font>
    <font>
      <sz val="10"/>
      <color theme="0"/>
      <name val="Arial Narrow"/>
      <family val="2"/>
    </font>
    <font>
      <sz val="9"/>
      <color theme="0"/>
      <name val="Arial Narrow"/>
      <family val="2"/>
    </font>
    <font>
      <sz val="10"/>
      <color theme="0"/>
      <name val="Arial"/>
      <family val="2"/>
    </font>
    <font>
      <sz val="10"/>
      <color theme="0"/>
      <name val="Bookman Old Style"/>
      <family val="1"/>
    </font>
    <font>
      <sz val="12"/>
      <color theme="0"/>
      <name val="Bookman Old Style"/>
      <family val="1"/>
    </font>
    <font>
      <b/>
      <sz val="10"/>
      <color theme="0"/>
      <name val="Arial Narrow"/>
      <family val="2"/>
    </font>
    <font>
      <sz val="8"/>
      <color theme="0"/>
      <name val="Arial Narrow"/>
      <family val="2"/>
    </font>
    <font>
      <b/>
      <u val="single"/>
      <sz val="12"/>
      <color theme="0"/>
      <name val="Calisto MT"/>
      <family val="1"/>
    </font>
    <font>
      <b/>
      <sz val="10"/>
      <color theme="0"/>
      <name val="Bookman Old Style"/>
      <family val="1"/>
    </font>
    <font>
      <b/>
      <sz val="9"/>
      <color theme="0"/>
      <name val="Bookman Old Style"/>
      <family val="1"/>
    </font>
    <font>
      <i/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10"/>
      <color theme="0"/>
      <name val="Bookman Old Style"/>
      <family val="1"/>
    </font>
    <font>
      <b/>
      <i/>
      <sz val="9"/>
      <color theme="0"/>
      <name val="Bookman Old Style"/>
      <family val="1"/>
    </font>
    <font>
      <i/>
      <sz val="9"/>
      <color theme="0"/>
      <name val="Bookman Old Style"/>
      <family val="1"/>
    </font>
    <font>
      <b/>
      <sz val="10"/>
      <color theme="0"/>
      <name val="Calisto MT"/>
      <family val="1"/>
    </font>
    <font>
      <i/>
      <sz val="9"/>
      <color theme="0"/>
      <name val="Arial"/>
      <family val="2"/>
    </font>
    <font>
      <b/>
      <i/>
      <sz val="8"/>
      <color theme="0"/>
      <name val="Arial"/>
      <family val="2"/>
    </font>
    <font>
      <b/>
      <sz val="9"/>
      <color theme="0"/>
      <name val="Calisto MT"/>
      <family val="1"/>
    </font>
    <font>
      <i/>
      <sz val="8"/>
      <color theme="0"/>
      <name val="Arial"/>
      <family val="2"/>
    </font>
    <font>
      <b/>
      <i/>
      <sz val="10"/>
      <color theme="0"/>
      <name val="Bookman Old Style"/>
      <family val="1"/>
    </font>
    <font>
      <b/>
      <i/>
      <sz val="8"/>
      <color theme="0"/>
      <name val="Bookman Old Style"/>
      <family val="1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  <font>
      <sz val="11"/>
      <color theme="0"/>
      <name val="Arial Narrow"/>
      <family val="2"/>
    </font>
    <font>
      <sz val="14"/>
      <color theme="0"/>
      <name val="Arial Narrow"/>
      <family val="2"/>
    </font>
    <font>
      <sz val="14"/>
      <color theme="0"/>
      <name val="Calisto MT"/>
      <family val="1"/>
    </font>
    <font>
      <sz val="14"/>
      <color theme="0"/>
      <name val="Bookman Old Style"/>
      <family val="1"/>
    </font>
    <font>
      <sz val="13"/>
      <color theme="0"/>
      <name val="Arial Narrow"/>
      <family val="2"/>
    </font>
    <font>
      <sz val="12"/>
      <color theme="0"/>
      <name val="Lucida Handwriting"/>
      <family val="4"/>
    </font>
    <font>
      <b/>
      <sz val="12"/>
      <color theme="0"/>
      <name val="Arial Narrow"/>
      <family val="2"/>
    </font>
    <font>
      <b/>
      <sz val="14"/>
      <color theme="0"/>
      <name val="Calisto MT"/>
      <family val="1"/>
    </font>
    <font>
      <b/>
      <sz val="11"/>
      <color theme="0"/>
      <name val="Arial Narrow"/>
      <family val="2"/>
    </font>
    <font>
      <sz val="12"/>
      <color theme="0"/>
      <name val="Arial Narrow"/>
      <family val="2"/>
    </font>
    <font>
      <b/>
      <sz val="18"/>
      <color theme="0"/>
      <name val="Calisto MT"/>
      <family val="1"/>
    </font>
    <font>
      <b/>
      <i/>
      <sz val="11"/>
      <color theme="0"/>
      <name val="Arial Narrow"/>
      <family val="2"/>
    </font>
    <font>
      <b/>
      <sz val="20"/>
      <color theme="0"/>
      <name val="Century Gothic"/>
      <family val="2"/>
    </font>
    <font>
      <sz val="18"/>
      <color theme="0"/>
      <name val="Arial Narrow"/>
      <family val="2"/>
    </font>
    <font>
      <b/>
      <sz val="16"/>
      <color theme="0"/>
      <name val="Arial Narrow"/>
      <family val="2"/>
    </font>
    <font>
      <b/>
      <sz val="16"/>
      <color theme="0"/>
      <name val="Arial"/>
      <family val="2"/>
    </font>
    <font>
      <i/>
      <sz val="12"/>
      <color theme="0"/>
      <name val="Arial Narrow"/>
      <family val="2"/>
    </font>
    <font>
      <b/>
      <sz val="14"/>
      <color theme="0"/>
      <name val="Arial Narrow"/>
      <family val="2"/>
    </font>
    <font>
      <sz val="16"/>
      <color theme="0"/>
      <name val="Arial Narrow"/>
      <family val="2"/>
    </font>
    <font>
      <b/>
      <sz val="24"/>
      <color theme="0"/>
      <name val="Arial Narrow"/>
      <family val="2"/>
    </font>
    <font>
      <b/>
      <sz val="22"/>
      <color theme="0"/>
      <name val="Arial Narrow"/>
      <family val="2"/>
    </font>
    <font>
      <sz val="22"/>
      <color theme="0"/>
      <name val="Arial Narrow"/>
      <family val="2"/>
    </font>
    <font>
      <sz val="20"/>
      <color theme="0"/>
      <name val="Arial Narrow"/>
      <family val="2"/>
    </font>
    <font>
      <b/>
      <sz val="20"/>
      <color theme="0"/>
      <name val="Arial Narrow"/>
      <family val="2"/>
    </font>
    <font>
      <b/>
      <sz val="18"/>
      <color theme="0"/>
      <name val="Arial Narrow"/>
      <family val="2"/>
    </font>
    <font>
      <i/>
      <sz val="8"/>
      <color theme="0"/>
      <name val="Lucida Handwriting"/>
      <family val="4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9"/>
      <color theme="1"/>
      <name val="Arial Narrow"/>
      <family val="2"/>
    </font>
    <font>
      <sz val="13"/>
      <color theme="0"/>
      <name val="Calisto MT"/>
      <family val="1"/>
    </font>
    <font>
      <b/>
      <sz val="13"/>
      <color theme="0"/>
      <name val="Arial Narrow"/>
      <family val="2"/>
    </font>
    <font>
      <i/>
      <sz val="14"/>
      <color theme="0"/>
      <name val="Arial Narrow"/>
      <family val="2"/>
    </font>
    <font>
      <b/>
      <sz val="14"/>
      <color theme="1"/>
      <name val="Calisto MT"/>
      <family val="1"/>
    </font>
    <font>
      <sz val="13"/>
      <color theme="1"/>
      <name val="Calisto MT"/>
      <family val="1"/>
    </font>
    <font>
      <sz val="14"/>
      <color rgb="FF000000"/>
      <name val="Arial Narrow"/>
      <family val="2"/>
    </font>
    <font>
      <b/>
      <sz val="16"/>
      <color theme="0"/>
      <name val="Calisto MT"/>
      <family val="1"/>
    </font>
    <font>
      <sz val="24"/>
      <color theme="1"/>
      <name val="Arial Narrow"/>
      <family val="2"/>
    </font>
    <font>
      <b/>
      <sz val="24"/>
      <color theme="1"/>
      <name val="Arial Narrow"/>
      <family val="2"/>
    </font>
    <font>
      <b/>
      <i/>
      <sz val="12"/>
      <color theme="0"/>
      <name val="Arial"/>
      <family val="2"/>
    </font>
    <font>
      <b/>
      <sz val="12"/>
      <color theme="1"/>
      <name val="Engravers MT"/>
      <family val="1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9" tint="-0.24997000396251678"/>
      <name val="Calibri"/>
      <family val="2"/>
    </font>
    <font>
      <b/>
      <sz val="24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 diagonalUp="1">
      <left style="medium"/>
      <right style="thin"/>
      <top/>
      <bottom style="thin"/>
      <diagonal style="dashed"/>
    </border>
    <border diagonalUp="1">
      <left style="thin"/>
      <right style="thin"/>
      <top/>
      <bottom style="thin"/>
      <diagonal style="dashed"/>
    </border>
    <border diagonalUp="1">
      <left style="thin"/>
      <right style="medium"/>
      <top/>
      <bottom style="thin"/>
      <diagonal style="dotted"/>
    </border>
    <border diagonalUp="1">
      <left/>
      <right style="thin"/>
      <top/>
      <bottom style="thin"/>
      <diagonal style="dotted"/>
    </border>
    <border diagonalUp="1">
      <left style="thin"/>
      <right style="thin"/>
      <top/>
      <bottom style="thin"/>
      <diagonal style="dotted"/>
    </border>
    <border diagonalUp="1">
      <left style="thin"/>
      <right/>
      <top/>
      <bottom style="thin"/>
      <diagonal style="dotted"/>
    </border>
    <border diagonalUp="1">
      <left style="medium"/>
      <right style="thin"/>
      <top/>
      <bottom style="thin"/>
      <diagonal style="dotted"/>
    </border>
    <border diagonalUp="1">
      <left style="medium"/>
      <right style="thin"/>
      <top style="thin"/>
      <bottom style="thin"/>
      <diagonal style="dashed"/>
    </border>
    <border diagonalUp="1">
      <left style="thin"/>
      <right style="thin"/>
      <top style="thin"/>
      <bottom style="thin"/>
      <diagonal style="dashed"/>
    </border>
    <border diagonalUp="1">
      <left style="thin"/>
      <right style="medium"/>
      <top style="thin"/>
      <bottom style="thin"/>
      <diagonal style="dotted"/>
    </border>
    <border diagonalUp="1">
      <left/>
      <right style="thin"/>
      <top style="thin"/>
      <bottom style="thin"/>
      <diagonal style="dotted"/>
    </border>
    <border diagonalUp="1">
      <left style="thin"/>
      <right style="thin"/>
      <top style="thin"/>
      <bottom style="thin"/>
      <diagonal style="dotted"/>
    </border>
    <border diagonalUp="1">
      <left style="thin"/>
      <right/>
      <top style="thin"/>
      <bottom style="thin"/>
      <diagonal style="dotted"/>
    </border>
    <border diagonalUp="1">
      <left style="medium"/>
      <right style="thin"/>
      <top style="thin"/>
      <bottom style="thin"/>
      <diagonal style="dotted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 diagonalUp="1">
      <left style="thin"/>
      <right style="thin"/>
      <top>
        <color indexed="63"/>
      </top>
      <bottom style="medium"/>
      <diagonal style="dotted"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medium"/>
    </border>
    <border>
      <left style="double"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/>
      <bottom/>
    </border>
    <border diagonalUp="1">
      <left style="thin"/>
      <right style="thin"/>
      <top style="medium"/>
      <bottom>
        <color indexed="63"/>
      </bottom>
      <diagonal style="dotted"/>
    </border>
    <border diagonalUp="1">
      <left style="thin"/>
      <right style="thin"/>
      <top>
        <color indexed="63"/>
      </top>
      <bottom>
        <color indexed="63"/>
      </bottom>
      <diagonal style="dotted"/>
    </border>
    <border>
      <left/>
      <right/>
      <top style="thin"/>
      <bottom style="double"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0" fillId="14" borderId="0" applyNumberFormat="0" applyBorder="0" applyAlignment="0" applyProtection="0"/>
    <xf numFmtId="0" fontId="180" fillId="15" borderId="0" applyNumberFormat="0" applyBorder="0" applyAlignment="0" applyProtection="0"/>
    <xf numFmtId="0" fontId="180" fillId="16" borderId="0" applyNumberFormat="0" applyBorder="0" applyAlignment="0" applyProtection="0"/>
    <xf numFmtId="0" fontId="180" fillId="17" borderId="0" applyNumberFormat="0" applyBorder="0" applyAlignment="0" applyProtection="0"/>
    <xf numFmtId="0" fontId="180" fillId="18" borderId="0" applyNumberFormat="0" applyBorder="0" applyAlignment="0" applyProtection="0"/>
    <xf numFmtId="0" fontId="180" fillId="19" borderId="0" applyNumberFormat="0" applyBorder="0" applyAlignment="0" applyProtection="0"/>
    <xf numFmtId="0" fontId="180" fillId="20" borderId="0" applyNumberFormat="0" applyBorder="0" applyAlignment="0" applyProtection="0"/>
    <xf numFmtId="0" fontId="180" fillId="21" borderId="0" applyNumberFormat="0" applyBorder="0" applyAlignment="0" applyProtection="0"/>
    <xf numFmtId="0" fontId="180" fillId="22" borderId="0" applyNumberFormat="0" applyBorder="0" applyAlignment="0" applyProtection="0"/>
    <xf numFmtId="0" fontId="180" fillId="23" borderId="0" applyNumberFormat="0" applyBorder="0" applyAlignment="0" applyProtection="0"/>
    <xf numFmtId="0" fontId="180" fillId="24" borderId="0" applyNumberFormat="0" applyBorder="0" applyAlignment="0" applyProtection="0"/>
    <xf numFmtId="0" fontId="180" fillId="25" borderId="0" applyNumberFormat="0" applyBorder="0" applyAlignment="0" applyProtection="0"/>
    <xf numFmtId="0" fontId="181" fillId="26" borderId="0" applyNumberFormat="0" applyBorder="0" applyAlignment="0" applyProtection="0"/>
    <xf numFmtId="0" fontId="182" fillId="27" borderId="1" applyNumberFormat="0" applyAlignment="0" applyProtection="0"/>
    <xf numFmtId="0" fontId="18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4" fillId="0" borderId="0" applyNumberFormat="0" applyFill="0" applyBorder="0" applyAlignment="0" applyProtection="0"/>
    <xf numFmtId="0" fontId="185" fillId="29" borderId="0" applyNumberFormat="0" applyBorder="0" applyAlignment="0" applyProtection="0"/>
    <xf numFmtId="0" fontId="186" fillId="0" borderId="3" applyNumberFormat="0" applyFill="0" applyAlignment="0" applyProtection="0"/>
    <xf numFmtId="0" fontId="187" fillId="0" borderId="4" applyNumberFormat="0" applyFill="0" applyAlignment="0" applyProtection="0"/>
    <xf numFmtId="0" fontId="188" fillId="0" borderId="5" applyNumberFormat="0" applyFill="0" applyAlignment="0" applyProtection="0"/>
    <xf numFmtId="0" fontId="188" fillId="0" borderId="0" applyNumberFormat="0" applyFill="0" applyBorder="0" applyAlignment="0" applyProtection="0"/>
    <xf numFmtId="0" fontId="189" fillId="30" borderId="1" applyNumberFormat="0" applyAlignment="0" applyProtection="0"/>
    <xf numFmtId="0" fontId="190" fillId="0" borderId="6" applyNumberFormat="0" applyFill="0" applyAlignment="0" applyProtection="0"/>
    <xf numFmtId="0" fontId="191" fillId="31" borderId="0" applyNumberFormat="0" applyBorder="0" applyAlignment="0" applyProtection="0"/>
    <xf numFmtId="0" fontId="0" fillId="0" borderId="0">
      <alignment/>
      <protection/>
    </xf>
    <xf numFmtId="0" fontId="192" fillId="0" borderId="0">
      <alignment/>
      <protection/>
    </xf>
    <xf numFmtId="0" fontId="0" fillId="32" borderId="7" applyNumberFormat="0" applyFont="0" applyAlignment="0" applyProtection="0"/>
    <xf numFmtId="0" fontId="193" fillId="27" borderId="8" applyNumberFormat="0" applyAlignment="0" applyProtection="0"/>
    <xf numFmtId="9" fontId="0" fillId="0" borderId="0" applyFon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9" applyNumberFormat="0" applyFill="0" applyAlignment="0" applyProtection="0"/>
    <xf numFmtId="0" fontId="196" fillId="0" borderId="0" applyNumberFormat="0" applyFill="0" applyBorder="0" applyAlignment="0" applyProtection="0"/>
  </cellStyleXfs>
  <cellXfs count="1212">
    <xf numFmtId="0" fontId="0" fillId="0" borderId="0" xfId="0" applyFont="1" applyAlignment="1">
      <alignment/>
    </xf>
    <xf numFmtId="0" fontId="197" fillId="0" borderId="10" xfId="0" applyFont="1" applyBorder="1" applyAlignment="1">
      <alignment horizontal="center" vertical="center"/>
    </xf>
    <xf numFmtId="0" fontId="197" fillId="0" borderId="11" xfId="0" applyFont="1" applyBorder="1" applyAlignment="1">
      <alignment vertical="center"/>
    </xf>
    <xf numFmtId="0" fontId="198" fillId="0" borderId="12" xfId="55" applyFont="1" applyBorder="1" applyAlignment="1">
      <alignment horizontal="center" vertical="center"/>
      <protection/>
    </xf>
    <xf numFmtId="0" fontId="198" fillId="0" borderId="12" xfId="55" applyFont="1" applyBorder="1" applyAlignment="1">
      <alignment horizontal="center" vertical="center" wrapText="1"/>
      <protection/>
    </xf>
    <xf numFmtId="0" fontId="199" fillId="0" borderId="0" xfId="55" applyFont="1">
      <alignment/>
      <protection/>
    </xf>
    <xf numFmtId="0" fontId="200" fillId="0" borderId="0" xfId="55" applyFont="1" applyAlignment="1">
      <alignment horizontal="center"/>
      <protection/>
    </xf>
    <xf numFmtId="0" fontId="201" fillId="0" borderId="12" xfId="55" applyFont="1" applyBorder="1" applyAlignment="1">
      <alignment vertical="center"/>
      <protection/>
    </xf>
    <xf numFmtId="0" fontId="202" fillId="0" borderId="0" xfId="55" applyFont="1" applyAlignment="1">
      <alignment horizontal="right"/>
      <protection/>
    </xf>
    <xf numFmtId="0" fontId="201" fillId="0" borderId="13" xfId="55" applyFont="1" applyBorder="1" applyAlignment="1">
      <alignment horizontal="right" vertical="center"/>
      <protection/>
    </xf>
    <xf numFmtId="0" fontId="197" fillId="0" borderId="0" xfId="55" applyFont="1">
      <alignment/>
      <protection/>
    </xf>
    <xf numFmtId="0" fontId="197" fillId="0" borderId="0" xfId="55" applyFont="1" applyAlignment="1">
      <alignment horizontal="center" vertical="center"/>
      <protection/>
    </xf>
    <xf numFmtId="0" fontId="199" fillId="0" borderId="0" xfId="55" applyFont="1" applyAlignment="1">
      <alignment vertical="center"/>
      <protection/>
    </xf>
    <xf numFmtId="0" fontId="199" fillId="0" borderId="0" xfId="55" applyFont="1" applyAlignment="1">
      <alignment horizontal="center" vertical="center"/>
      <protection/>
    </xf>
    <xf numFmtId="0" fontId="197" fillId="0" borderId="0" xfId="55" applyFont="1" applyBorder="1">
      <alignment/>
      <protection/>
    </xf>
    <xf numFmtId="0" fontId="203" fillId="0" borderId="0" xfId="0" applyFont="1" applyAlignment="1">
      <alignment/>
    </xf>
    <xf numFmtId="0" fontId="197" fillId="0" borderId="0" xfId="0" applyFont="1" applyAlignment="1">
      <alignment vertical="center"/>
    </xf>
    <xf numFmtId="0" fontId="204" fillId="0" borderId="0" xfId="0" applyFont="1" applyAlignment="1">
      <alignment horizontal="center" vertical="center"/>
    </xf>
    <xf numFmtId="0" fontId="198" fillId="0" borderId="0" xfId="0" applyFont="1" applyBorder="1" applyAlignment="1">
      <alignment vertical="center"/>
    </xf>
    <xf numFmtId="0" fontId="197" fillId="0" borderId="0" xfId="0" applyFont="1" applyBorder="1" applyAlignment="1">
      <alignment vertical="center"/>
    </xf>
    <xf numFmtId="0" fontId="197" fillId="0" borderId="14" xfId="0" applyFont="1" applyBorder="1" applyAlignment="1">
      <alignment vertical="center"/>
    </xf>
    <xf numFmtId="0" fontId="203" fillId="0" borderId="0" xfId="0" applyFont="1" applyBorder="1" applyAlignment="1">
      <alignment vertical="center"/>
    </xf>
    <xf numFmtId="0" fontId="205" fillId="0" borderId="0" xfId="0" applyFont="1" applyAlignment="1">
      <alignment vertical="center"/>
    </xf>
    <xf numFmtId="0" fontId="206" fillId="0" borderId="0" xfId="0" applyFont="1" applyBorder="1" applyAlignment="1">
      <alignment horizontal="center" vertical="center"/>
    </xf>
    <xf numFmtId="0" fontId="197" fillId="0" borderId="0" xfId="0" applyFont="1" applyBorder="1" applyAlignment="1">
      <alignment horizontal="left" vertical="center" indent="3"/>
    </xf>
    <xf numFmtId="0" fontId="205" fillId="0" borderId="0" xfId="0" applyFont="1" applyAlignment="1">
      <alignment horizontal="center" vertical="center"/>
    </xf>
    <xf numFmtId="0" fontId="205" fillId="0" borderId="0" xfId="0" applyFont="1" applyAlignment="1">
      <alignment horizontal="left" vertical="center"/>
    </xf>
    <xf numFmtId="0" fontId="197" fillId="0" borderId="0" xfId="0" applyFont="1" applyAlignment="1">
      <alignment/>
    </xf>
    <xf numFmtId="0" fontId="204" fillId="0" borderId="0" xfId="0" applyFont="1" applyAlignment="1">
      <alignment vertical="center"/>
    </xf>
    <xf numFmtId="0" fontId="207" fillId="0" borderId="0" xfId="0" applyFont="1" applyAlignment="1">
      <alignment horizontal="right" vertical="center"/>
    </xf>
    <xf numFmtId="0" fontId="203" fillId="0" borderId="0" xfId="0" applyFont="1" applyBorder="1" applyAlignment="1">
      <alignment/>
    </xf>
    <xf numFmtId="0" fontId="207" fillId="0" borderId="0" xfId="0" applyFont="1" applyAlignment="1">
      <alignment vertical="center"/>
    </xf>
    <xf numFmtId="0" fontId="207" fillId="0" borderId="0" xfId="0" applyFont="1" applyBorder="1" applyAlignment="1">
      <alignment vertical="center"/>
    </xf>
    <xf numFmtId="0" fontId="197" fillId="0" borderId="0" xfId="0" applyFont="1" applyAlignment="1">
      <alignment/>
    </xf>
    <xf numFmtId="0" fontId="197" fillId="0" borderId="0" xfId="0" applyFont="1" applyBorder="1" applyAlignment="1">
      <alignment/>
    </xf>
    <xf numFmtId="0" fontId="203" fillId="0" borderId="0" xfId="0" applyFont="1" applyAlignment="1">
      <alignment/>
    </xf>
    <xf numFmtId="0" fontId="197" fillId="0" borderId="0" xfId="0" applyFont="1" applyAlignment="1">
      <alignment vertical="center" wrapText="1"/>
    </xf>
    <xf numFmtId="0" fontId="197" fillId="0" borderId="15" xfId="0" applyFont="1" applyBorder="1" applyAlignment="1">
      <alignment/>
    </xf>
    <xf numFmtId="0" fontId="197" fillId="0" borderId="0" xfId="0" applyFont="1" applyAlignment="1">
      <alignment wrapText="1"/>
    </xf>
    <xf numFmtId="0" fontId="208" fillId="0" borderId="0" xfId="0" applyFont="1" applyBorder="1" applyAlignment="1">
      <alignment vertical="center"/>
    </xf>
    <xf numFmtId="0" fontId="209" fillId="0" borderId="0" xfId="0" applyFont="1" applyBorder="1" applyAlignment="1">
      <alignment vertical="center"/>
    </xf>
    <xf numFmtId="0" fontId="197" fillId="0" borderId="16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210" fillId="0" borderId="0" xfId="0" applyFont="1" applyAlignment="1">
      <alignment horizontal="right" vertical="center"/>
    </xf>
    <xf numFmtId="0" fontId="210" fillId="0" borderId="0" xfId="0" applyFont="1" applyBorder="1" applyAlignment="1">
      <alignment vertical="center"/>
    </xf>
    <xf numFmtId="0" fontId="210" fillId="0" borderId="0" xfId="0" applyFont="1" applyAlignment="1">
      <alignment vertical="center"/>
    </xf>
    <xf numFmtId="0" fontId="211" fillId="0" borderId="0" xfId="0" applyFont="1" applyAlignment="1">
      <alignment vertical="center"/>
    </xf>
    <xf numFmtId="0" fontId="210" fillId="0" borderId="0" xfId="0" applyFont="1" applyBorder="1" applyAlignment="1">
      <alignment/>
    </xf>
    <xf numFmtId="0" fontId="210" fillId="0" borderId="0" xfId="0" applyFont="1" applyAlignment="1">
      <alignment/>
    </xf>
    <xf numFmtId="0" fontId="200" fillId="0" borderId="0" xfId="0" applyFont="1" applyAlignment="1">
      <alignment horizontal="right"/>
    </xf>
    <xf numFmtId="0" fontId="210" fillId="0" borderId="0" xfId="0" applyFont="1" applyBorder="1" applyAlignment="1">
      <alignment horizontal="center"/>
    </xf>
    <xf numFmtId="0" fontId="211" fillId="0" borderId="0" xfId="0" applyFont="1" applyAlignment="1">
      <alignment horizontal="center" vertical="center"/>
    </xf>
    <xf numFmtId="0" fontId="211" fillId="0" borderId="0" xfId="0" applyFont="1" applyBorder="1" applyAlignment="1">
      <alignment vertical="center"/>
    </xf>
    <xf numFmtId="0" fontId="203" fillId="0" borderId="17" xfId="0" applyFont="1" applyBorder="1" applyAlignment="1">
      <alignment horizontal="center" vertical="center"/>
    </xf>
    <xf numFmtId="0" fontId="210" fillId="0" borderId="0" xfId="0" applyFont="1" applyBorder="1" applyAlignment="1">
      <alignment horizontal="center" vertical="center" wrapText="1"/>
    </xf>
    <xf numFmtId="0" fontId="210" fillId="0" borderId="18" xfId="0" applyFont="1" applyBorder="1" applyAlignment="1">
      <alignment horizontal="center" vertical="center" wrapText="1"/>
    </xf>
    <xf numFmtId="0" fontId="201" fillId="0" borderId="0" xfId="55" applyFont="1" applyAlignment="1">
      <alignment horizontal="right" vertical="center"/>
      <protection/>
    </xf>
    <xf numFmtId="0" fontId="198" fillId="0" borderId="19" xfId="55" applyFont="1" applyBorder="1" applyAlignment="1">
      <alignment horizontal="center" vertical="center" wrapText="1"/>
      <protection/>
    </xf>
    <xf numFmtId="0" fontId="201" fillId="0" borderId="0" xfId="55" applyFont="1" applyBorder="1" applyAlignment="1">
      <alignment horizontal="center" vertical="center"/>
      <protection/>
    </xf>
    <xf numFmtId="0" fontId="201" fillId="0" borderId="0" xfId="56" applyFont="1" applyFill="1" applyBorder="1" applyAlignment="1">
      <alignment horizontal="center" vertical="center"/>
      <protection/>
    </xf>
    <xf numFmtId="0" fontId="203" fillId="0" borderId="20" xfId="0" applyFont="1" applyBorder="1" applyAlignment="1">
      <alignment horizontal="center" vertical="center"/>
    </xf>
    <xf numFmtId="0" fontId="203" fillId="0" borderId="21" xfId="0" applyFont="1" applyBorder="1" applyAlignment="1">
      <alignment horizontal="center" vertical="center"/>
    </xf>
    <xf numFmtId="0" fontId="201" fillId="0" borderId="0" xfId="55" applyFont="1" applyAlignment="1">
      <alignment horizontal="right" vertical="center"/>
      <protection/>
    </xf>
    <xf numFmtId="0" fontId="200" fillId="0" borderId="0" xfId="55" applyFont="1" applyAlignment="1">
      <alignment horizontal="center" vertical="center"/>
      <protection/>
    </xf>
    <xf numFmtId="0" fontId="207" fillId="0" borderId="0" xfId="55" applyFont="1" applyAlignment="1">
      <alignment horizontal="center" vertical="center"/>
      <protection/>
    </xf>
    <xf numFmtId="0" fontId="210" fillId="0" borderId="0" xfId="55" applyFont="1" applyAlignment="1">
      <alignment horizontal="center" vertical="center"/>
      <protection/>
    </xf>
    <xf numFmtId="0" fontId="199" fillId="0" borderId="12" xfId="55" applyFont="1" applyBorder="1" applyAlignment="1">
      <alignment horizontal="center" vertical="center"/>
      <protection/>
    </xf>
    <xf numFmtId="0" fontId="212" fillId="0" borderId="12" xfId="0" applyFont="1" applyBorder="1" applyAlignment="1">
      <alignment horizontal="center" vertical="center"/>
    </xf>
    <xf numFmtId="0" fontId="208" fillId="0" borderId="19" xfId="55" applyFont="1" applyBorder="1" applyAlignment="1">
      <alignment vertical="top" wrapText="1"/>
      <protection/>
    </xf>
    <xf numFmtId="0" fontId="213" fillId="0" borderId="12" xfId="55" applyFont="1" applyBorder="1" applyAlignment="1">
      <alignment horizontal="center" vertical="center"/>
      <protection/>
    </xf>
    <xf numFmtId="0" fontId="214" fillId="0" borderId="0" xfId="0" applyFont="1" applyAlignment="1">
      <alignment horizontal="center" vertical="center"/>
    </xf>
    <xf numFmtId="0" fontId="203" fillId="0" borderId="22" xfId="0" applyFont="1" applyBorder="1" applyAlignment="1">
      <alignment horizontal="center" vertical="center" wrapText="1"/>
    </xf>
    <xf numFmtId="0" fontId="210" fillId="0" borderId="0" xfId="0" applyFont="1" applyBorder="1" applyAlignment="1">
      <alignment horizontal="right" vertical="center"/>
    </xf>
    <xf numFmtId="0" fontId="210" fillId="0" borderId="0" xfId="0" applyFont="1" applyAlignment="1">
      <alignment horizontal="right" vertical="center"/>
    </xf>
    <xf numFmtId="0" fontId="197" fillId="0" borderId="23" xfId="0" applyFont="1" applyBorder="1" applyAlignment="1">
      <alignment horizontal="center" vertical="center" wrapText="1"/>
    </xf>
    <xf numFmtId="0" fontId="209" fillId="0" borderId="0" xfId="0" applyFont="1" applyBorder="1" applyAlignment="1">
      <alignment horizontal="center" vertical="center" wrapText="1"/>
    </xf>
    <xf numFmtId="0" fontId="210" fillId="0" borderId="13" xfId="0" applyFont="1" applyBorder="1" applyAlignment="1">
      <alignment horizontal="right" vertical="center"/>
    </xf>
    <xf numFmtId="0" fontId="207" fillId="0" borderId="0" xfId="0" applyFont="1" applyAlignment="1">
      <alignment horizontal="center" vertical="center"/>
    </xf>
    <xf numFmtId="0" fontId="200" fillId="0" borderId="0" xfId="0" applyFont="1" applyAlignment="1">
      <alignment horizontal="center" vertical="center"/>
    </xf>
    <xf numFmtId="0" fontId="207" fillId="0" borderId="0" xfId="0" applyFont="1" applyBorder="1" applyAlignment="1">
      <alignment horizontal="center" vertical="center"/>
    </xf>
    <xf numFmtId="0" fontId="203" fillId="0" borderId="24" xfId="0" applyFont="1" applyBorder="1" applyAlignment="1">
      <alignment horizontal="center" vertical="center"/>
    </xf>
    <xf numFmtId="0" fontId="198" fillId="0" borderId="12" xfId="55" applyFont="1" applyBorder="1" applyAlignment="1">
      <alignment horizontal="center" vertical="center" wrapText="1"/>
      <protection/>
    </xf>
    <xf numFmtId="0" fontId="210" fillId="0" borderId="0" xfId="0" applyFont="1" applyAlignment="1">
      <alignment horizontal="right" vertical="center"/>
    </xf>
    <xf numFmtId="0" fontId="200" fillId="0" borderId="0" xfId="0" applyFont="1" applyAlignment="1">
      <alignment horizontal="right" vertical="center"/>
    </xf>
    <xf numFmtId="0" fontId="210" fillId="0" borderId="0" xfId="0" applyFont="1" applyBorder="1" applyAlignment="1">
      <alignment horizontal="left" vertical="center"/>
    </xf>
    <xf numFmtId="0" fontId="200" fillId="0" borderId="0" xfId="0" applyFont="1" applyBorder="1" applyAlignment="1">
      <alignment horizontal="center" vertical="center"/>
    </xf>
    <xf numFmtId="0" fontId="214" fillId="0" borderId="0" xfId="0" applyFont="1" applyAlignment="1">
      <alignment vertical="center"/>
    </xf>
    <xf numFmtId="0" fontId="213" fillId="0" borderId="12" xfId="0" applyFont="1" applyBorder="1" applyAlignment="1" quotePrefix="1">
      <alignment horizontal="left" vertical="center"/>
    </xf>
    <xf numFmtId="0" fontId="197" fillId="0" borderId="23" xfId="0" applyFont="1" applyBorder="1" applyAlignment="1">
      <alignment vertical="center"/>
    </xf>
    <xf numFmtId="0" fontId="192" fillId="0" borderId="0" xfId="0" applyFont="1" applyAlignment="1">
      <alignment horizontal="center" vertical="center"/>
    </xf>
    <xf numFmtId="0" fontId="197" fillId="0" borderId="25" xfId="0" applyFont="1" applyBorder="1" applyAlignment="1">
      <alignment vertical="center"/>
    </xf>
    <xf numFmtId="1" fontId="210" fillId="0" borderId="26" xfId="55" applyNumberFormat="1" applyFont="1" applyBorder="1" applyAlignment="1">
      <alignment horizontal="left" vertical="center"/>
      <protection/>
    </xf>
    <xf numFmtId="1" fontId="215" fillId="0" borderId="25" xfId="55" applyNumberFormat="1" applyFont="1" applyBorder="1" applyAlignment="1">
      <alignment vertical="center"/>
      <protection/>
    </xf>
    <xf numFmtId="1" fontId="215" fillId="0" borderId="16" xfId="55" applyNumberFormat="1" applyFont="1" applyBorder="1" applyAlignment="1">
      <alignment vertical="center"/>
      <protection/>
    </xf>
    <xf numFmtId="0" fontId="216" fillId="0" borderId="27" xfId="0" applyFont="1" applyBorder="1" applyAlignment="1">
      <alignment horizontal="center" vertical="center"/>
    </xf>
    <xf numFmtId="0" fontId="216" fillId="0" borderId="27" xfId="0" applyFont="1" applyBorder="1" applyAlignment="1">
      <alignment horizontal="center" vertical="center" wrapText="1"/>
    </xf>
    <xf numFmtId="0" fontId="216" fillId="0" borderId="28" xfId="0" applyFont="1" applyBorder="1" applyAlignment="1">
      <alignment horizontal="center" vertical="center"/>
    </xf>
    <xf numFmtId="0" fontId="197" fillId="0" borderId="29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23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217" fillId="0" borderId="12" xfId="0" applyFont="1" applyBorder="1" applyAlignment="1">
      <alignment vertic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1" fontId="37" fillId="0" borderId="15" xfId="0" applyNumberFormat="1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2" fontId="44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2" fontId="27" fillId="0" borderId="0" xfId="0" applyNumberFormat="1" applyFont="1" applyAlignment="1">
      <alignment horizontal="right" vertical="center"/>
    </xf>
    <xf numFmtId="1" fontId="48" fillId="0" borderId="0" xfId="0" applyNumberFormat="1" applyFont="1" applyAlignment="1">
      <alignment horizontal="center" vertical="center"/>
    </xf>
    <xf numFmtId="2" fontId="38" fillId="0" borderId="0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57" fillId="0" borderId="40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22" fillId="0" borderId="30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1" fontId="35" fillId="0" borderId="30" xfId="0" applyNumberFormat="1" applyFont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48" fillId="0" borderId="36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1" fontId="35" fillId="0" borderId="30" xfId="0" applyNumberFormat="1" applyFont="1" applyFill="1" applyBorder="1" applyAlignment="1">
      <alignment horizontal="center" vertical="center"/>
    </xf>
    <xf numFmtId="1" fontId="49" fillId="0" borderId="38" xfId="0" applyNumberFormat="1" applyFont="1" applyBorder="1" applyAlignment="1">
      <alignment horizontal="center" vertical="center"/>
    </xf>
    <xf numFmtId="1" fontId="49" fillId="0" borderId="39" xfId="0" applyNumberFormat="1" applyFont="1" applyBorder="1" applyAlignment="1">
      <alignment horizontal="center" vertical="center"/>
    </xf>
    <xf numFmtId="0" fontId="217" fillId="0" borderId="1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210" fillId="0" borderId="23" xfId="0" applyFont="1" applyBorder="1" applyAlignment="1">
      <alignment horizontal="center" vertical="center" wrapText="1"/>
    </xf>
    <xf numFmtId="0" fontId="210" fillId="0" borderId="22" xfId="0" applyFont="1" applyBorder="1" applyAlignment="1">
      <alignment horizontal="center" vertical="center" wrapText="1"/>
    </xf>
    <xf numFmtId="0" fontId="211" fillId="0" borderId="0" xfId="0" applyFont="1" applyBorder="1" applyAlignment="1">
      <alignment horizontal="right" vertical="center"/>
    </xf>
    <xf numFmtId="0" fontId="211" fillId="0" borderId="0" xfId="0" applyFont="1" applyAlignment="1">
      <alignment horizontal="right" vertical="center"/>
    </xf>
    <xf numFmtId="0" fontId="210" fillId="0" borderId="0" xfId="0" applyFont="1" applyAlignment="1">
      <alignment horizontal="center" vertical="center"/>
    </xf>
    <xf numFmtId="0" fontId="206" fillId="0" borderId="0" xfId="0" applyFont="1" applyBorder="1" applyAlignment="1">
      <alignment horizontal="left" vertical="center"/>
    </xf>
    <xf numFmtId="0" fontId="201" fillId="0" borderId="13" xfId="55" applyFont="1" applyBorder="1" applyAlignment="1">
      <alignment vertical="center"/>
      <protection/>
    </xf>
    <xf numFmtId="174" fontId="60" fillId="0" borderId="19" xfId="0" applyNumberFormat="1" applyFont="1" applyBorder="1" applyAlignment="1">
      <alignment horizontal="center" vertical="center"/>
    </xf>
    <xf numFmtId="1" fontId="211" fillId="0" borderId="12" xfId="55" applyNumberFormat="1" applyFont="1" applyBorder="1" applyAlignment="1">
      <alignment horizontal="center" vertical="center"/>
      <protection/>
    </xf>
    <xf numFmtId="0" fontId="210" fillId="0" borderId="12" xfId="55" applyFont="1" applyBorder="1" applyAlignment="1">
      <alignment horizontal="center" vertical="center" wrapText="1"/>
      <protection/>
    </xf>
    <xf numFmtId="0" fontId="216" fillId="0" borderId="12" xfId="55" applyFont="1" applyBorder="1" applyAlignment="1">
      <alignment horizontal="center" vertical="center" wrapText="1"/>
      <protection/>
    </xf>
    <xf numFmtId="0" fontId="216" fillId="0" borderId="12" xfId="55" applyFont="1" applyBorder="1" applyAlignment="1">
      <alignment horizontal="center" vertical="center"/>
      <protection/>
    </xf>
    <xf numFmtId="0" fontId="25" fillId="0" borderId="12" xfId="0" applyFont="1" applyBorder="1" applyAlignment="1">
      <alignment vertical="center"/>
    </xf>
    <xf numFmtId="0" fontId="31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15" fillId="0" borderId="12" xfId="0" applyFont="1" applyBorder="1" applyAlignment="1">
      <alignment/>
    </xf>
    <xf numFmtId="0" fontId="27" fillId="0" borderId="12" xfId="0" applyFont="1" applyBorder="1" applyAlignment="1">
      <alignment horizontal="center" vertical="center"/>
    </xf>
    <xf numFmtId="0" fontId="218" fillId="0" borderId="12" xfId="55" applyFont="1" applyBorder="1" applyAlignment="1">
      <alignment horizontal="center" vertical="center" wrapText="1"/>
      <protection/>
    </xf>
    <xf numFmtId="0" fontId="211" fillId="0" borderId="12" xfId="55" applyFont="1" applyBorder="1" applyAlignment="1">
      <alignment horizontal="center" vertical="center"/>
      <protection/>
    </xf>
    <xf numFmtId="12" fontId="210" fillId="0" borderId="12" xfId="55" applyNumberFormat="1" applyFont="1" applyBorder="1" applyAlignment="1">
      <alignment horizontal="center" vertical="center" wrapText="1"/>
      <protection/>
    </xf>
    <xf numFmtId="0" fontId="18" fillId="0" borderId="46" xfId="0" applyFont="1" applyBorder="1" applyAlignment="1">
      <alignment horizontal="right" vertical="center"/>
    </xf>
    <xf numFmtId="0" fontId="197" fillId="0" borderId="35" xfId="0" applyFont="1" applyBorder="1" applyAlignment="1">
      <alignment/>
    </xf>
    <xf numFmtId="0" fontId="197" fillId="0" borderId="16" xfId="0" applyFont="1" applyBorder="1" applyAlignment="1">
      <alignment/>
    </xf>
    <xf numFmtId="0" fontId="192" fillId="0" borderId="15" xfId="0" applyFont="1" applyBorder="1" applyAlignment="1">
      <alignment horizontal="center" vertical="center"/>
    </xf>
    <xf numFmtId="0" fontId="202" fillId="0" borderId="12" xfId="0" applyFont="1" applyBorder="1" applyAlignment="1" quotePrefix="1">
      <alignment horizontal="left" vertical="center"/>
    </xf>
    <xf numFmtId="0" fontId="204" fillId="0" borderId="12" xfId="0" applyFont="1" applyBorder="1" applyAlignment="1">
      <alignment horizontal="left" vertical="center"/>
    </xf>
    <xf numFmtId="0" fontId="212" fillId="0" borderId="12" xfId="0" applyFont="1" applyBorder="1" applyAlignment="1" quotePrefix="1">
      <alignment horizontal="left" vertical="center"/>
    </xf>
    <xf numFmtId="0" fontId="210" fillId="0" borderId="13" xfId="0" applyFont="1" applyBorder="1" applyAlignment="1">
      <alignment vertical="center"/>
    </xf>
    <xf numFmtId="0" fontId="219" fillId="0" borderId="0" xfId="0" applyFont="1" applyAlignment="1">
      <alignment horizontal="center" vertical="center"/>
    </xf>
    <xf numFmtId="0" fontId="197" fillId="0" borderId="47" xfId="0" applyFont="1" applyBorder="1" applyAlignment="1">
      <alignment vertical="center"/>
    </xf>
    <xf numFmtId="0" fontId="203" fillId="0" borderId="47" xfId="0" applyFont="1" applyBorder="1" applyAlignment="1">
      <alignment vertical="center"/>
    </xf>
    <xf numFmtId="0" fontId="203" fillId="0" borderId="18" xfId="0" applyFont="1" applyBorder="1" applyAlignment="1">
      <alignment vertical="center"/>
    </xf>
    <xf numFmtId="0" fontId="197" fillId="0" borderId="18" xfId="0" applyFont="1" applyBorder="1" applyAlignment="1">
      <alignment vertical="center"/>
    </xf>
    <xf numFmtId="0" fontId="216" fillId="0" borderId="0" xfId="0" applyFont="1" applyAlignment="1">
      <alignment horizontal="center" vertical="center"/>
    </xf>
    <xf numFmtId="0" fontId="216" fillId="0" borderId="0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219" fillId="0" borderId="48" xfId="0" applyFont="1" applyBorder="1" applyAlignment="1">
      <alignment horizontal="center" vertical="center"/>
    </xf>
    <xf numFmtId="0" fontId="199" fillId="0" borderId="49" xfId="0" applyFont="1" applyBorder="1" applyAlignment="1">
      <alignment vertical="center"/>
    </xf>
    <xf numFmtId="0" fontId="219" fillId="0" borderId="37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203" fillId="0" borderId="34" xfId="0" applyFont="1" applyBorder="1" applyAlignment="1">
      <alignment horizontal="center" vertical="center"/>
    </xf>
    <xf numFmtId="0" fontId="208" fillId="0" borderId="44" xfId="0" applyFont="1" applyBorder="1" applyAlignment="1">
      <alignment vertical="center"/>
    </xf>
    <xf numFmtId="0" fontId="208" fillId="0" borderId="50" xfId="0" applyFont="1" applyBorder="1" applyAlignment="1">
      <alignment vertical="center"/>
    </xf>
    <xf numFmtId="0" fontId="208" fillId="0" borderId="15" xfId="0" applyFont="1" applyBorder="1" applyAlignment="1">
      <alignment vertical="center"/>
    </xf>
    <xf numFmtId="0" fontId="208" fillId="0" borderId="26" xfId="0" applyFont="1" applyBorder="1" applyAlignment="1">
      <alignment vertical="center"/>
    </xf>
    <xf numFmtId="164" fontId="203" fillId="0" borderId="51" xfId="0" applyNumberFormat="1" applyFont="1" applyFill="1" applyBorder="1" applyAlignment="1">
      <alignment horizontal="center" vertical="center"/>
    </xf>
    <xf numFmtId="164" fontId="203" fillId="0" borderId="52" xfId="0" applyNumberFormat="1" applyFont="1" applyFill="1" applyBorder="1" applyAlignment="1">
      <alignment horizontal="center" vertical="center"/>
    </xf>
    <xf numFmtId="0" fontId="220" fillId="0" borderId="53" xfId="55" applyFont="1" applyBorder="1" applyAlignment="1">
      <alignment horizontal="center" vertical="center"/>
      <protection/>
    </xf>
    <xf numFmtId="0" fontId="220" fillId="0" borderId="54" xfId="55" applyFont="1" applyBorder="1" applyAlignment="1">
      <alignment vertical="top"/>
      <protection/>
    </xf>
    <xf numFmtId="0" fontId="220" fillId="0" borderId="54" xfId="0" applyFont="1" applyBorder="1" applyAlignment="1">
      <alignment vertical="center"/>
    </xf>
    <xf numFmtId="0" fontId="220" fillId="0" borderId="55" xfId="0" applyFont="1" applyBorder="1" applyAlignment="1">
      <alignment vertical="center"/>
    </xf>
    <xf numFmtId="0" fontId="220" fillId="0" borderId="56" xfId="0" applyFont="1" applyBorder="1" applyAlignment="1">
      <alignment vertical="center"/>
    </xf>
    <xf numFmtId="0" fontId="220" fillId="0" borderId="57" xfId="0" applyFont="1" applyBorder="1" applyAlignment="1">
      <alignment vertical="center"/>
    </xf>
    <xf numFmtId="0" fontId="220" fillId="0" borderId="58" xfId="0" applyFont="1" applyBorder="1" applyAlignment="1">
      <alignment vertical="center"/>
    </xf>
    <xf numFmtId="0" fontId="220" fillId="0" borderId="59" xfId="0" applyFont="1" applyBorder="1" applyAlignment="1">
      <alignment vertical="center"/>
    </xf>
    <xf numFmtId="0" fontId="221" fillId="0" borderId="60" xfId="55" applyFont="1" applyBorder="1" applyAlignment="1">
      <alignment vertical="top" wrapText="1"/>
      <protection/>
    </xf>
    <xf numFmtId="0" fontId="221" fillId="0" borderId="61" xfId="55" applyFont="1" applyBorder="1" applyAlignment="1">
      <alignment vertical="top" wrapText="1"/>
      <protection/>
    </xf>
    <xf numFmtId="0" fontId="220" fillId="0" borderId="61" xfId="0" applyFont="1" applyBorder="1" applyAlignment="1">
      <alignment vertical="center"/>
    </xf>
    <xf numFmtId="0" fontId="220" fillId="0" borderId="62" xfId="0" applyFont="1" applyBorder="1" applyAlignment="1">
      <alignment vertical="center"/>
    </xf>
    <xf numFmtId="0" fontId="220" fillId="0" borderId="63" xfId="0" applyFont="1" applyBorder="1" applyAlignment="1">
      <alignment vertical="center"/>
    </xf>
    <xf numFmtId="0" fontId="220" fillId="0" borderId="64" xfId="0" applyFont="1" applyBorder="1" applyAlignment="1">
      <alignment vertical="center"/>
    </xf>
    <xf numFmtId="0" fontId="220" fillId="0" borderId="65" xfId="0" applyFont="1" applyBorder="1" applyAlignment="1">
      <alignment vertical="center"/>
    </xf>
    <xf numFmtId="0" fontId="220" fillId="0" borderId="66" xfId="0" applyFont="1" applyBorder="1" applyAlignment="1">
      <alignment vertical="center"/>
    </xf>
    <xf numFmtId="0" fontId="197" fillId="0" borderId="35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222" fillId="0" borderId="67" xfId="0" applyFont="1" applyBorder="1" applyAlignment="1">
      <alignment horizontal="center" vertical="center"/>
    </xf>
    <xf numFmtId="0" fontId="222" fillId="0" borderId="68" xfId="0" applyFont="1" applyBorder="1" applyAlignment="1">
      <alignment horizontal="center" vertical="center"/>
    </xf>
    <xf numFmtId="0" fontId="222" fillId="0" borderId="69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166" fontId="215" fillId="0" borderId="25" xfId="0" applyNumberFormat="1" applyFont="1" applyBorder="1" applyAlignment="1">
      <alignment horizontal="center" vertical="center"/>
    </xf>
    <xf numFmtId="0" fontId="0" fillId="33" borderId="70" xfId="0" applyFill="1" applyBorder="1" applyAlignment="1">
      <alignment/>
    </xf>
    <xf numFmtId="0" fontId="0" fillId="33" borderId="22" xfId="0" applyFill="1" applyBorder="1" applyAlignment="1">
      <alignment/>
    </xf>
    <xf numFmtId="0" fontId="195" fillId="33" borderId="23" xfId="0" applyFont="1" applyFill="1" applyBorder="1" applyAlignment="1">
      <alignment horizontal="center" vertical="center"/>
    </xf>
    <xf numFmtId="0" fontId="195" fillId="33" borderId="68" xfId="0" applyFont="1" applyFill="1" applyBorder="1" applyAlignment="1">
      <alignment horizontal="center" vertical="center"/>
    </xf>
    <xf numFmtId="0" fontId="195" fillId="33" borderId="69" xfId="0" applyFont="1" applyFill="1" applyBorder="1" applyAlignment="1">
      <alignment horizontal="center" vertical="center"/>
    </xf>
    <xf numFmtId="0" fontId="195" fillId="33" borderId="0" xfId="0" applyFont="1" applyFill="1" applyBorder="1" applyAlignment="1">
      <alignment horizontal="center" vertical="center"/>
    </xf>
    <xf numFmtId="0" fontId="195" fillId="33" borderId="18" xfId="0" applyFont="1" applyFill="1" applyBorder="1" applyAlignment="1">
      <alignment horizontal="center" vertical="center"/>
    </xf>
    <xf numFmtId="0" fontId="0" fillId="33" borderId="7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195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95" fillId="33" borderId="0" xfId="0" applyFont="1" applyFill="1" applyAlignment="1">
      <alignment horizontal="center" vertical="center"/>
    </xf>
    <xf numFmtId="0" fontId="195" fillId="0" borderId="0" xfId="0" applyFont="1" applyAlignment="1">
      <alignment horizontal="center" vertical="center"/>
    </xf>
    <xf numFmtId="0" fontId="195" fillId="33" borderId="12" xfId="0" applyFont="1" applyFill="1" applyBorder="1" applyAlignment="1">
      <alignment horizontal="center" vertical="center"/>
    </xf>
    <xf numFmtId="0" fontId="195" fillId="33" borderId="72" xfId="0" applyFont="1" applyFill="1" applyBorder="1" applyAlignment="1">
      <alignment horizontal="center" vertical="center"/>
    </xf>
    <xf numFmtId="0" fontId="0" fillId="33" borderId="73" xfId="0" applyFill="1" applyBorder="1" applyAlignment="1">
      <alignment/>
    </xf>
    <xf numFmtId="0" fontId="0" fillId="33" borderId="30" xfId="0" applyFill="1" applyBorder="1" applyAlignment="1">
      <alignment/>
    </xf>
    <xf numFmtId="0" fontId="223" fillId="33" borderId="12" xfId="0" applyFont="1" applyFill="1" applyBorder="1" applyAlignment="1">
      <alignment horizontal="center" vertical="center"/>
    </xf>
    <xf numFmtId="1" fontId="108" fillId="33" borderId="12" xfId="0" applyNumberFormat="1" applyFont="1" applyFill="1" applyBorder="1" applyAlignment="1">
      <alignment horizontal="center" vertical="center"/>
    </xf>
    <xf numFmtId="0" fontId="224" fillId="33" borderId="7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74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72" xfId="0" applyFont="1" applyFill="1" applyBorder="1" applyAlignment="1">
      <alignment/>
    </xf>
    <xf numFmtId="0" fontId="0" fillId="33" borderId="75" xfId="0" applyFill="1" applyBorder="1" applyAlignment="1">
      <alignment/>
    </xf>
    <xf numFmtId="0" fontId="0" fillId="33" borderId="76" xfId="0" applyFill="1" applyBorder="1" applyAlignment="1">
      <alignment/>
    </xf>
    <xf numFmtId="0" fontId="0" fillId="33" borderId="31" xfId="0" applyFill="1" applyBorder="1" applyAlignment="1">
      <alignment/>
    </xf>
    <xf numFmtId="0" fontId="223" fillId="33" borderId="32" xfId="0" applyFont="1" applyFill="1" applyBorder="1" applyAlignment="1">
      <alignment horizontal="center" vertical="center"/>
    </xf>
    <xf numFmtId="1" fontId="108" fillId="33" borderId="32" xfId="0" applyNumberFormat="1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/>
    </xf>
    <xf numFmtId="166" fontId="225" fillId="33" borderId="76" xfId="0" applyNumberFormat="1" applyFont="1" applyFill="1" applyBorder="1" applyAlignment="1">
      <alignment horizontal="center" vertical="center"/>
    </xf>
    <xf numFmtId="0" fontId="195" fillId="33" borderId="0" xfId="0" applyFont="1" applyFill="1" applyAlignment="1">
      <alignment/>
    </xf>
    <xf numFmtId="0" fontId="0" fillId="33" borderId="76" xfId="0" applyFont="1" applyFill="1" applyBorder="1" applyAlignment="1">
      <alignment/>
    </xf>
    <xf numFmtId="0" fontId="195" fillId="0" borderId="0" xfId="0" applyFont="1" applyAlignment="1">
      <alignment/>
    </xf>
    <xf numFmtId="0" fontId="0" fillId="33" borderId="27" xfId="0" applyFont="1" applyFill="1" applyBorder="1" applyAlignment="1">
      <alignment/>
    </xf>
    <xf numFmtId="0" fontId="0" fillId="33" borderId="75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195" fillId="33" borderId="47" xfId="0" applyFont="1" applyFill="1" applyBorder="1" applyAlignment="1">
      <alignment/>
    </xf>
    <xf numFmtId="0" fontId="195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195" fillId="33" borderId="18" xfId="0" applyFont="1" applyFill="1" applyBorder="1" applyAlignment="1">
      <alignment/>
    </xf>
    <xf numFmtId="0" fontId="180" fillId="33" borderId="0" xfId="0" applyFont="1" applyFill="1" applyAlignment="1">
      <alignment/>
    </xf>
    <xf numFmtId="0" fontId="180" fillId="0" borderId="0" xfId="0" applyFont="1" applyAlignment="1">
      <alignment/>
    </xf>
    <xf numFmtId="0" fontId="183" fillId="0" borderId="0" xfId="0" applyFont="1" applyAlignment="1">
      <alignment/>
    </xf>
    <xf numFmtId="0" fontId="183" fillId="33" borderId="0" xfId="0" applyFont="1" applyFill="1" applyAlignment="1">
      <alignment/>
    </xf>
    <xf numFmtId="0" fontId="226" fillId="0" borderId="12" xfId="0" applyFont="1" applyBorder="1" applyAlignment="1">
      <alignment horizontal="center" vertical="center"/>
    </xf>
    <xf numFmtId="1" fontId="227" fillId="0" borderId="12" xfId="0" applyNumberFormat="1" applyFont="1" applyBorder="1" applyAlignment="1">
      <alignment horizontal="center" vertical="center"/>
    </xf>
    <xf numFmtId="1" fontId="227" fillId="0" borderId="12" xfId="55" applyNumberFormat="1" applyFont="1" applyFill="1" applyBorder="1" applyAlignment="1" applyProtection="1">
      <alignment vertical="center"/>
      <protection/>
    </xf>
    <xf numFmtId="1" fontId="227" fillId="0" borderId="12" xfId="55" applyNumberFormat="1" applyFont="1" applyFill="1" applyBorder="1" applyAlignment="1" applyProtection="1">
      <alignment horizontal="left" vertical="center"/>
      <protection/>
    </xf>
    <xf numFmtId="0" fontId="227" fillId="0" borderId="12" xfId="0" applyFont="1" applyBorder="1" applyAlignment="1">
      <alignment horizontal="center" vertical="center"/>
    </xf>
    <xf numFmtId="174" fontId="227" fillId="0" borderId="12" xfId="0" applyNumberFormat="1" applyFont="1" applyBorder="1" applyAlignment="1">
      <alignment horizontal="center" vertical="center"/>
    </xf>
    <xf numFmtId="0" fontId="228" fillId="0" borderId="12" xfId="0" applyFont="1" applyBorder="1" applyAlignment="1">
      <alignment horizontal="center" vertical="center"/>
    </xf>
    <xf numFmtId="12" fontId="227" fillId="0" borderId="12" xfId="0" applyNumberFormat="1" applyFont="1" applyBorder="1" applyAlignment="1">
      <alignment horizontal="center" vertical="center"/>
    </xf>
    <xf numFmtId="0" fontId="229" fillId="0" borderId="12" xfId="0" applyFont="1" applyBorder="1" applyAlignment="1">
      <alignment/>
    </xf>
    <xf numFmtId="0" fontId="229" fillId="0" borderId="0" xfId="0" applyFont="1" applyAlignment="1">
      <alignment/>
    </xf>
    <xf numFmtId="0" fontId="227" fillId="0" borderId="12" xfId="0" applyFont="1" applyBorder="1" applyAlignment="1">
      <alignment vertical="center"/>
    </xf>
    <xf numFmtId="0" fontId="227" fillId="0" borderId="12" xfId="0" applyFont="1" applyBorder="1" applyAlignment="1">
      <alignment horizontal="left" vertical="center"/>
    </xf>
    <xf numFmtId="1" fontId="227" fillId="0" borderId="12" xfId="55" applyNumberFormat="1" applyFont="1" applyBorder="1" applyAlignment="1" applyProtection="1">
      <alignment vertical="center"/>
      <protection/>
    </xf>
    <xf numFmtId="1" fontId="227" fillId="0" borderId="12" xfId="55" applyNumberFormat="1" applyFont="1" applyBorder="1" applyAlignment="1" applyProtection="1">
      <alignment horizontal="left" vertical="center"/>
      <protection/>
    </xf>
    <xf numFmtId="0" fontId="227" fillId="0" borderId="12" xfId="0" applyFont="1" applyBorder="1" applyAlignment="1">
      <alignment horizontal="center" vertical="center" wrapText="1"/>
    </xf>
    <xf numFmtId="1" fontId="227" fillId="0" borderId="12" xfId="55" applyNumberFormat="1" applyFont="1" applyBorder="1" applyAlignment="1">
      <alignment vertical="center"/>
      <protection/>
    </xf>
    <xf numFmtId="10" fontId="227" fillId="0" borderId="12" xfId="0" applyNumberFormat="1" applyFont="1" applyBorder="1" applyAlignment="1">
      <alignment horizontal="center" vertical="center"/>
    </xf>
    <xf numFmtId="12" fontId="227" fillId="0" borderId="12" xfId="0" applyNumberFormat="1" applyFont="1" applyBorder="1" applyAlignment="1">
      <alignment vertical="center"/>
    </xf>
    <xf numFmtId="0" fontId="230" fillId="0" borderId="12" xfId="0" applyFont="1" applyBorder="1" applyAlignment="1">
      <alignment horizontal="center" vertical="center"/>
    </xf>
    <xf numFmtId="1" fontId="227" fillId="0" borderId="12" xfId="0" applyNumberFormat="1" applyFont="1" applyBorder="1" applyAlignment="1">
      <alignment vertical="center"/>
    </xf>
    <xf numFmtId="0" fontId="231" fillId="0" borderId="12" xfId="0" applyFont="1" applyBorder="1" applyAlignment="1">
      <alignment vertical="center"/>
    </xf>
    <xf numFmtId="174" fontId="232" fillId="0" borderId="12" xfId="0" applyNumberFormat="1" applyFont="1" applyBorder="1" applyAlignment="1">
      <alignment horizontal="center" vertical="center"/>
    </xf>
    <xf numFmtId="0" fontId="230" fillId="0" borderId="12" xfId="0" applyFont="1" applyBorder="1" applyAlignment="1">
      <alignment/>
    </xf>
    <xf numFmtId="0" fontId="230" fillId="0" borderId="0" xfId="0" applyFont="1" applyAlignment="1">
      <alignment/>
    </xf>
    <xf numFmtId="0" fontId="228" fillId="0" borderId="12" xfId="0" applyFont="1" applyBorder="1" applyAlignment="1">
      <alignment horizontal="center" vertical="center" wrapText="1"/>
    </xf>
    <xf numFmtId="0" fontId="233" fillId="0" borderId="12" xfId="0" applyFont="1" applyBorder="1" applyAlignment="1">
      <alignment horizontal="center" vertical="center"/>
    </xf>
    <xf numFmtId="0" fontId="233" fillId="0" borderId="12" xfId="0" applyFont="1" applyBorder="1" applyAlignment="1">
      <alignment horizontal="center" vertical="center" wrapText="1"/>
    </xf>
    <xf numFmtId="0" fontId="234" fillId="0" borderId="0" xfId="0" applyFont="1" applyAlignment="1">
      <alignment horizontal="center"/>
    </xf>
    <xf numFmtId="0" fontId="234" fillId="0" borderId="0" xfId="0" applyFont="1" applyAlignment="1">
      <alignment/>
    </xf>
    <xf numFmtId="2" fontId="235" fillId="0" borderId="0" xfId="0" applyNumberFormat="1" applyFont="1" applyAlignment="1">
      <alignment horizontal="center"/>
    </xf>
    <xf numFmtId="2" fontId="236" fillId="0" borderId="0" xfId="0" applyNumberFormat="1" applyFont="1" applyBorder="1" applyAlignment="1">
      <alignment horizontal="center" vertical="center"/>
    </xf>
    <xf numFmtId="0" fontId="237" fillId="0" borderId="0" xfId="0" applyFont="1" applyAlignment="1">
      <alignment/>
    </xf>
    <xf numFmtId="0" fontId="229" fillId="0" borderId="0" xfId="0" applyFont="1" applyAlignment="1">
      <alignment horizontal="center"/>
    </xf>
    <xf numFmtId="0" fontId="238" fillId="0" borderId="0" xfId="0" applyFont="1" applyAlignment="1">
      <alignment horizontal="center"/>
    </xf>
    <xf numFmtId="0" fontId="238" fillId="0" borderId="39" xfId="0" applyFont="1" applyBorder="1" applyAlignment="1">
      <alignment horizontal="center"/>
    </xf>
    <xf numFmtId="0" fontId="238" fillId="0" borderId="0" xfId="0" applyFont="1" applyBorder="1" applyAlignment="1">
      <alignment horizontal="center"/>
    </xf>
    <xf numFmtId="0" fontId="239" fillId="0" borderId="0" xfId="0" applyFont="1" applyFill="1" applyBorder="1" applyAlignment="1">
      <alignment horizontal="center"/>
    </xf>
    <xf numFmtId="0" fontId="239" fillId="0" borderId="0" xfId="0" applyFont="1" applyAlignment="1">
      <alignment horizontal="center"/>
    </xf>
    <xf numFmtId="0" fontId="229" fillId="0" borderId="0" xfId="0" applyFont="1" applyAlignment="1">
      <alignment/>
    </xf>
    <xf numFmtId="1" fontId="36" fillId="13" borderId="12" xfId="0" applyNumberFormat="1" applyFont="1" applyFill="1" applyBorder="1" applyAlignment="1" applyProtection="1">
      <alignment horizontal="center" vertical="center"/>
      <protection locked="0"/>
    </xf>
    <xf numFmtId="1" fontId="219" fillId="13" borderId="12" xfId="55" applyNumberFormat="1" applyFont="1" applyFill="1" applyBorder="1" applyAlignment="1" applyProtection="1">
      <alignment vertical="center"/>
      <protection locked="0"/>
    </xf>
    <xf numFmtId="1" fontId="219" fillId="13" borderId="12" xfId="55" applyNumberFormat="1" applyFont="1" applyFill="1" applyBorder="1" applyAlignment="1" applyProtection="1">
      <alignment horizontal="left" vertical="center"/>
      <protection locked="0"/>
    </xf>
    <xf numFmtId="0" fontId="36" fillId="13" borderId="12" xfId="0" applyFont="1" applyFill="1" applyBorder="1" applyAlignment="1" applyProtection="1">
      <alignment horizontal="center" vertical="center"/>
      <protection locked="0"/>
    </xf>
    <xf numFmtId="174" fontId="36" fillId="13" borderId="12" xfId="0" applyNumberFormat="1" applyFont="1" applyFill="1" applyBorder="1" applyAlignment="1" applyProtection="1">
      <alignment horizontal="center" vertical="center"/>
      <protection locked="0"/>
    </xf>
    <xf numFmtId="0" fontId="10" fillId="13" borderId="12" xfId="0" applyFont="1" applyFill="1" applyBorder="1" applyAlignment="1" applyProtection="1">
      <alignment horizontal="center" vertical="center"/>
      <protection locked="0"/>
    </xf>
    <xf numFmtId="12" fontId="36" fillId="13" borderId="12" xfId="0" applyNumberFormat="1" applyFont="1" applyFill="1" applyBorder="1" applyAlignment="1" applyProtection="1">
      <alignment horizontal="center" vertical="center"/>
      <protection locked="0"/>
    </xf>
    <xf numFmtId="0" fontId="15" fillId="13" borderId="12" xfId="0" applyFont="1" applyFill="1" applyBorder="1" applyAlignment="1" applyProtection="1">
      <alignment/>
      <protection locked="0"/>
    </xf>
    <xf numFmtId="1" fontId="36" fillId="13" borderId="12" xfId="55" applyNumberFormat="1" applyFont="1" applyFill="1" applyBorder="1" applyAlignment="1" applyProtection="1">
      <alignment vertical="center"/>
      <protection locked="0"/>
    </xf>
    <xf numFmtId="1" fontId="36" fillId="13" borderId="12" xfId="55" applyNumberFormat="1" applyFont="1" applyFill="1" applyBorder="1" applyAlignment="1" applyProtection="1">
      <alignment horizontal="left" vertical="center"/>
      <protection locked="0"/>
    </xf>
    <xf numFmtId="0" fontId="62" fillId="13" borderId="39" xfId="0" applyFont="1" applyFill="1" applyBorder="1" applyAlignment="1" applyProtection="1">
      <alignment horizontal="center" vertical="center"/>
      <protection locked="0"/>
    </xf>
    <xf numFmtId="0" fontId="21" fillId="13" borderId="39" xfId="0" applyFont="1" applyFill="1" applyBorder="1" applyAlignment="1" applyProtection="1" quotePrefix="1">
      <alignment horizontal="center" vertical="center"/>
      <protection locked="0"/>
    </xf>
    <xf numFmtId="0" fontId="226" fillId="0" borderId="30" xfId="0" applyFont="1" applyBorder="1" applyAlignment="1">
      <alignment horizontal="center" vertical="center"/>
    </xf>
    <xf numFmtId="0" fontId="240" fillId="0" borderId="12" xfId="0" applyFont="1" applyBorder="1" applyAlignment="1">
      <alignment vertical="center"/>
    </xf>
    <xf numFmtId="0" fontId="240" fillId="0" borderId="12" xfId="0" applyFont="1" applyBorder="1" applyAlignment="1">
      <alignment horizontal="center" vertical="center"/>
    </xf>
    <xf numFmtId="0" fontId="241" fillId="0" borderId="37" xfId="0" applyFont="1" applyBorder="1" applyAlignment="1">
      <alignment horizontal="center" vertical="center"/>
    </xf>
    <xf numFmtId="0" fontId="241" fillId="0" borderId="38" xfId="0" applyFont="1" applyBorder="1" applyAlignment="1">
      <alignment horizontal="center" vertical="center"/>
    </xf>
    <xf numFmtId="1" fontId="241" fillId="0" borderId="38" xfId="0" applyNumberFormat="1" applyFont="1" applyBorder="1" applyAlignment="1">
      <alignment horizontal="center" vertical="center"/>
    </xf>
    <xf numFmtId="0" fontId="241" fillId="0" borderId="39" xfId="0" applyFont="1" applyBorder="1" applyAlignment="1">
      <alignment horizontal="center" vertical="center"/>
    </xf>
    <xf numFmtId="1" fontId="242" fillId="0" borderId="15" xfId="0" applyNumberFormat="1" applyFont="1" applyBorder="1" applyAlignment="1">
      <alignment horizontal="center" vertical="center"/>
    </xf>
    <xf numFmtId="0" fontId="241" fillId="0" borderId="25" xfId="0" applyFont="1" applyBorder="1" applyAlignment="1">
      <alignment horizontal="center" vertical="center"/>
    </xf>
    <xf numFmtId="0" fontId="241" fillId="0" borderId="12" xfId="0" applyFont="1" applyBorder="1" applyAlignment="1">
      <alignment horizontal="center" vertical="center"/>
    </xf>
    <xf numFmtId="1" fontId="241" fillId="0" borderId="39" xfId="0" applyNumberFormat="1" applyFont="1" applyBorder="1" applyAlignment="1">
      <alignment horizontal="center" vertical="center"/>
    </xf>
    <xf numFmtId="2" fontId="243" fillId="0" borderId="15" xfId="0" applyNumberFormat="1" applyFont="1" applyBorder="1" applyAlignment="1">
      <alignment horizontal="center" vertical="center"/>
    </xf>
    <xf numFmtId="0" fontId="244" fillId="0" borderId="15" xfId="0" applyFont="1" applyBorder="1" applyAlignment="1">
      <alignment horizontal="center" vertical="center"/>
    </xf>
    <xf numFmtId="2" fontId="226" fillId="0" borderId="0" xfId="0" applyNumberFormat="1" applyFont="1" applyAlignment="1">
      <alignment horizontal="right" vertical="center"/>
    </xf>
    <xf numFmtId="1" fontId="245" fillId="0" borderId="0" xfId="0" applyNumberFormat="1" applyFont="1" applyAlignment="1">
      <alignment horizontal="center" vertical="center"/>
    </xf>
    <xf numFmtId="2" fontId="246" fillId="0" borderId="0" xfId="0" applyNumberFormat="1" applyFont="1" applyBorder="1" applyAlignment="1">
      <alignment horizontal="center" vertical="center"/>
    </xf>
    <xf numFmtId="0" fontId="247" fillId="0" borderId="15" xfId="0" applyFont="1" applyBorder="1" applyAlignment="1">
      <alignment horizontal="center" vertical="center"/>
    </xf>
    <xf numFmtId="0" fontId="180" fillId="0" borderId="0" xfId="0" applyFont="1" applyAlignment="1">
      <alignment vertical="center"/>
    </xf>
    <xf numFmtId="0" fontId="226" fillId="0" borderId="78" xfId="0" applyFont="1" applyBorder="1" applyAlignment="1">
      <alignment vertical="center"/>
    </xf>
    <xf numFmtId="0" fontId="245" fillId="0" borderId="79" xfId="0" applyFont="1" applyBorder="1" applyAlignment="1">
      <alignment vertical="center"/>
    </xf>
    <xf numFmtId="0" fontId="226" fillId="0" borderId="79" xfId="0" applyFont="1" applyBorder="1" applyAlignment="1">
      <alignment vertical="center"/>
    </xf>
    <xf numFmtId="0" fontId="238" fillId="0" borderId="52" xfId="0" applyFont="1" applyBorder="1" applyAlignment="1">
      <alignment vertical="center"/>
    </xf>
    <xf numFmtId="0" fontId="241" fillId="0" borderId="78" xfId="0" applyFont="1" applyBorder="1" applyAlignment="1">
      <alignment vertical="center"/>
    </xf>
    <xf numFmtId="0" fontId="241" fillId="0" borderId="79" xfId="0" applyFont="1" applyBorder="1" applyAlignment="1">
      <alignment vertical="center"/>
    </xf>
    <xf numFmtId="0" fontId="242" fillId="0" borderId="79" xfId="0" applyFont="1" applyBorder="1" applyAlignment="1">
      <alignment vertical="center"/>
    </xf>
    <xf numFmtId="0" fontId="248" fillId="0" borderId="79" xfId="0" applyFont="1" applyBorder="1" applyAlignment="1">
      <alignment vertical="center"/>
    </xf>
    <xf numFmtId="0" fontId="241" fillId="0" borderId="52" xfId="0" applyFont="1" applyBorder="1" applyAlignment="1">
      <alignment vertical="center"/>
    </xf>
    <xf numFmtId="0" fontId="249" fillId="0" borderId="52" xfId="0" applyFont="1" applyBorder="1" applyAlignment="1">
      <alignment vertical="center"/>
    </xf>
    <xf numFmtId="0" fontId="226" fillId="0" borderId="37" xfId="0" applyFont="1" applyBorder="1" applyAlignment="1">
      <alignment horizontal="center" vertical="center"/>
    </xf>
    <xf numFmtId="2" fontId="243" fillId="0" borderId="43" xfId="0" applyNumberFormat="1" applyFont="1" applyBorder="1" applyAlignment="1">
      <alignment horizontal="center" vertical="center"/>
    </xf>
    <xf numFmtId="2" fontId="243" fillId="0" borderId="44" xfId="0" applyNumberFormat="1" applyFont="1" applyBorder="1" applyAlignment="1">
      <alignment horizontal="center" vertical="center"/>
    </xf>
    <xf numFmtId="0" fontId="244" fillId="0" borderId="44" xfId="0" applyFont="1" applyBorder="1" applyAlignment="1">
      <alignment horizontal="center" vertical="center"/>
    </xf>
    <xf numFmtId="0" fontId="247" fillId="0" borderId="44" xfId="0" applyFont="1" applyBorder="1" applyAlignment="1">
      <alignment horizontal="center" vertical="center"/>
    </xf>
    <xf numFmtId="0" fontId="180" fillId="0" borderId="0" xfId="0" applyFont="1" applyAlignment="1">
      <alignment horizontal="center" vertical="center"/>
    </xf>
    <xf numFmtId="0" fontId="180" fillId="0" borderId="0" xfId="0" applyFont="1" applyAlignment="1">
      <alignment horizontal="right" vertical="center"/>
    </xf>
    <xf numFmtId="0" fontId="250" fillId="0" borderId="0" xfId="0" applyFont="1" applyAlignment="1">
      <alignment horizontal="center" vertical="center"/>
    </xf>
    <xf numFmtId="0" fontId="180" fillId="0" borderId="0" xfId="0" applyFont="1" applyBorder="1" applyAlignment="1">
      <alignment horizontal="center" vertical="center"/>
    </xf>
    <xf numFmtId="0" fontId="240" fillId="0" borderId="0" xfId="0" applyFont="1" applyFill="1" applyBorder="1" applyAlignment="1">
      <alignment vertical="center"/>
    </xf>
    <xf numFmtId="0" fontId="229" fillId="0" borderId="0" xfId="0" applyFont="1" applyAlignment="1">
      <alignment vertical="center"/>
    </xf>
    <xf numFmtId="0" fontId="229" fillId="0" borderId="0" xfId="0" applyFont="1" applyAlignment="1">
      <alignment horizontal="center" vertical="center"/>
    </xf>
    <xf numFmtId="0" fontId="229" fillId="0" borderId="0" xfId="0" applyFont="1" applyAlignment="1">
      <alignment horizontal="right" vertical="center"/>
    </xf>
    <xf numFmtId="0" fontId="229" fillId="0" borderId="0" xfId="0" applyFont="1" applyBorder="1" applyAlignment="1">
      <alignment horizontal="center" vertical="center"/>
    </xf>
    <xf numFmtId="0" fontId="238" fillId="0" borderId="0" xfId="0" applyFont="1" applyAlignment="1">
      <alignment horizontal="center" vertical="center"/>
    </xf>
    <xf numFmtId="0" fontId="238" fillId="0" borderId="0" xfId="0" applyFont="1" applyAlignment="1">
      <alignment vertical="center"/>
    </xf>
    <xf numFmtId="0" fontId="246" fillId="0" borderId="0" xfId="0" applyFont="1" applyBorder="1" applyAlignment="1">
      <alignment vertical="center"/>
    </xf>
    <xf numFmtId="0" fontId="238" fillId="0" borderId="0" xfId="0" applyFont="1" applyAlignment="1">
      <alignment horizontal="right" vertical="center"/>
    </xf>
    <xf numFmtId="0" fontId="251" fillId="0" borderId="0" xfId="0" applyFont="1" applyAlignment="1">
      <alignment horizontal="center" vertical="center"/>
    </xf>
    <xf numFmtId="0" fontId="238" fillId="0" borderId="0" xfId="0" applyFont="1" applyBorder="1" applyAlignment="1">
      <alignment horizontal="center" vertical="center"/>
    </xf>
    <xf numFmtId="0" fontId="240" fillId="0" borderId="0" xfId="0" applyFont="1" applyBorder="1" applyAlignment="1">
      <alignment vertical="center"/>
    </xf>
    <xf numFmtId="1" fontId="223" fillId="33" borderId="12" xfId="0" applyNumberFormat="1" applyFont="1" applyFill="1" applyBorder="1" applyAlignment="1">
      <alignment horizontal="center" vertical="center"/>
    </xf>
    <xf numFmtId="0" fontId="35" fillId="13" borderId="30" xfId="0" applyFont="1" applyFill="1" applyBorder="1" applyAlignment="1" applyProtection="1">
      <alignment horizontal="center" vertical="center"/>
      <protection locked="0"/>
    </xf>
    <xf numFmtId="1" fontId="35" fillId="13" borderId="30" xfId="0" applyNumberFormat="1" applyFont="1" applyFill="1" applyBorder="1" applyAlignment="1" applyProtection="1">
      <alignment horizontal="center" vertical="center"/>
      <protection locked="0"/>
    </xf>
    <xf numFmtId="0" fontId="252" fillId="0" borderId="16" xfId="0" applyFont="1" applyBorder="1" applyAlignment="1">
      <alignment vertical="center"/>
    </xf>
    <xf numFmtId="1" fontId="253" fillId="0" borderId="26" xfId="55" applyNumberFormat="1" applyFont="1" applyBorder="1" applyAlignment="1">
      <alignment horizontal="left" vertical="center"/>
      <protection/>
    </xf>
    <xf numFmtId="1" fontId="254" fillId="0" borderId="16" xfId="55" applyNumberFormat="1" applyFont="1" applyBorder="1" applyAlignment="1">
      <alignment vertical="center"/>
      <protection/>
    </xf>
    <xf numFmtId="166" fontId="254" fillId="0" borderId="25" xfId="0" applyNumberFormat="1" applyFont="1" applyBorder="1" applyAlignment="1">
      <alignment horizontal="center" vertical="center"/>
    </xf>
    <xf numFmtId="0" fontId="255" fillId="0" borderId="25" xfId="0" applyFont="1" applyBorder="1" applyAlignment="1">
      <alignment horizontal="center" vertical="center"/>
    </xf>
    <xf numFmtId="0" fontId="252" fillId="0" borderId="0" xfId="0" applyFont="1" applyAlignment="1">
      <alignment vertical="center"/>
    </xf>
    <xf numFmtId="0" fontId="252" fillId="0" borderId="30" xfId="0" applyFont="1" applyBorder="1" applyAlignment="1">
      <alignment vertical="center"/>
    </xf>
    <xf numFmtId="0" fontId="232" fillId="0" borderId="12" xfId="0" applyFont="1" applyBorder="1" applyAlignment="1">
      <alignment horizontal="center" vertical="center"/>
    </xf>
    <xf numFmtId="0" fontId="232" fillId="0" borderId="72" xfId="0" applyFont="1" applyBorder="1" applyAlignment="1">
      <alignment horizontal="center" vertical="center"/>
    </xf>
    <xf numFmtId="0" fontId="252" fillId="0" borderId="80" xfId="0" applyFont="1" applyBorder="1" applyAlignment="1">
      <alignment vertical="center"/>
    </xf>
    <xf numFmtId="1" fontId="256" fillId="0" borderId="81" xfId="55" applyNumberFormat="1" applyFont="1" applyBorder="1" applyAlignment="1">
      <alignment horizontal="left" vertical="center"/>
      <protection/>
    </xf>
    <xf numFmtId="1" fontId="254" fillId="0" borderId="80" xfId="55" applyNumberFormat="1" applyFont="1" applyBorder="1" applyAlignment="1">
      <alignment vertical="center"/>
      <protection/>
    </xf>
    <xf numFmtId="166" fontId="254" fillId="0" borderId="80" xfId="0" applyNumberFormat="1" applyFont="1" applyBorder="1" applyAlignment="1">
      <alignment horizontal="center" vertical="center"/>
    </xf>
    <xf numFmtId="0" fontId="257" fillId="0" borderId="80" xfId="55" applyFont="1" applyBorder="1" applyAlignment="1">
      <alignment horizontal="center" vertical="center"/>
      <protection/>
    </xf>
    <xf numFmtId="0" fontId="226" fillId="0" borderId="0" xfId="0" applyFont="1" applyAlignment="1">
      <alignment horizontal="center" vertical="center"/>
    </xf>
    <xf numFmtId="0" fontId="252" fillId="0" borderId="29" xfId="0" applyFont="1" applyBorder="1" applyAlignment="1">
      <alignment vertical="center"/>
    </xf>
    <xf numFmtId="0" fontId="252" fillId="0" borderId="14" xfId="0" applyFont="1" applyBorder="1" applyAlignment="1">
      <alignment horizontal="center" vertical="center"/>
    </xf>
    <xf numFmtId="0" fontId="258" fillId="0" borderId="78" xfId="0" applyFont="1" applyBorder="1" applyAlignment="1">
      <alignment vertical="center"/>
    </xf>
    <xf numFmtId="0" fontId="259" fillId="0" borderId="79" xfId="0" applyFont="1" applyBorder="1" applyAlignment="1">
      <alignment horizontal="center" vertical="center"/>
    </xf>
    <xf numFmtId="0" fontId="258" fillId="0" borderId="14" xfId="0" applyFont="1" applyBorder="1" applyAlignment="1">
      <alignment vertical="center"/>
    </xf>
    <xf numFmtId="0" fontId="252" fillId="34" borderId="51" xfId="0" applyFont="1" applyFill="1" applyBorder="1" applyAlignment="1">
      <alignment vertical="center"/>
    </xf>
    <xf numFmtId="0" fontId="252" fillId="34" borderId="79" xfId="0" applyFont="1" applyFill="1" applyBorder="1" applyAlignment="1">
      <alignment vertical="center"/>
    </xf>
    <xf numFmtId="0" fontId="253" fillId="0" borderId="39" xfId="0" applyFont="1" applyBorder="1" applyAlignment="1">
      <alignment horizontal="center"/>
    </xf>
    <xf numFmtId="0" fontId="252" fillId="0" borderId="0" xfId="0" applyFont="1" applyBorder="1" applyAlignment="1">
      <alignment vertical="center" wrapText="1"/>
    </xf>
    <xf numFmtId="0" fontId="252" fillId="0" borderId="0" xfId="0" applyFont="1" applyBorder="1" applyAlignment="1">
      <alignment vertical="center"/>
    </xf>
    <xf numFmtId="1" fontId="254" fillId="0" borderId="35" xfId="55" applyNumberFormat="1" applyFont="1" applyBorder="1" applyAlignment="1">
      <alignment vertical="center"/>
      <protection/>
    </xf>
    <xf numFmtId="0" fontId="252" fillId="0" borderId="0" xfId="0" applyFont="1" applyAlignment="1">
      <alignment horizontal="center" vertical="center"/>
    </xf>
    <xf numFmtId="0" fontId="260" fillId="0" borderId="0" xfId="0" applyFont="1" applyAlignment="1">
      <alignment vertical="center"/>
    </xf>
    <xf numFmtId="1" fontId="261" fillId="0" borderId="50" xfId="55" applyNumberFormat="1" applyFont="1" applyBorder="1" applyAlignment="1">
      <alignment horizontal="center" vertical="center"/>
      <protection/>
    </xf>
    <xf numFmtId="166" fontId="254" fillId="0" borderId="15" xfId="0" applyNumberFormat="1" applyFont="1" applyBorder="1" applyAlignment="1">
      <alignment horizontal="center" vertical="center"/>
    </xf>
    <xf numFmtId="0" fontId="257" fillId="0" borderId="44" xfId="55" applyFont="1" applyBorder="1" applyAlignment="1">
      <alignment horizontal="center" vertical="center"/>
      <protection/>
    </xf>
    <xf numFmtId="0" fontId="252" fillId="0" borderId="71" xfId="0" applyFont="1" applyBorder="1" applyAlignment="1">
      <alignment vertical="center"/>
    </xf>
    <xf numFmtId="0" fontId="252" fillId="0" borderId="78" xfId="0" applyFont="1" applyBorder="1" applyAlignment="1">
      <alignment horizontal="center" vertical="center"/>
    </xf>
    <xf numFmtId="0" fontId="252" fillId="0" borderId="52" xfId="0" applyFont="1" applyBorder="1" applyAlignment="1">
      <alignment vertical="center"/>
    </xf>
    <xf numFmtId="0" fontId="262" fillId="0" borderId="79" xfId="0" applyFont="1" applyBorder="1" applyAlignment="1">
      <alignment horizontal="center" vertical="center"/>
    </xf>
    <xf numFmtId="0" fontId="229" fillId="0" borderId="15" xfId="0" applyFont="1" applyBorder="1" applyAlignment="1">
      <alignment horizontal="center" vertical="center"/>
    </xf>
    <xf numFmtId="0" fontId="252" fillId="0" borderId="16" xfId="0" applyFont="1" applyBorder="1" applyAlignment="1">
      <alignment/>
    </xf>
    <xf numFmtId="0" fontId="252" fillId="0" borderId="15" xfId="0" applyFont="1" applyBorder="1" applyAlignment="1">
      <alignment/>
    </xf>
    <xf numFmtId="0" fontId="252" fillId="0" borderId="0" xfId="0" applyFont="1" applyAlignment="1">
      <alignment wrapText="1"/>
    </xf>
    <xf numFmtId="0" fontId="252" fillId="0" borderId="0" xfId="0" applyFont="1" applyAlignment="1">
      <alignment/>
    </xf>
    <xf numFmtId="0" fontId="252" fillId="0" borderId="44" xfId="0" applyFont="1" applyBorder="1" applyAlignment="1">
      <alignment/>
    </xf>
    <xf numFmtId="0" fontId="252" fillId="0" borderId="0" xfId="0" applyFont="1" applyBorder="1" applyAlignment="1">
      <alignment/>
    </xf>
    <xf numFmtId="0" fontId="252" fillId="0" borderId="71" xfId="0" applyFont="1" applyBorder="1" applyAlignment="1">
      <alignment/>
    </xf>
    <xf numFmtId="0" fontId="252" fillId="0" borderId="82" xfId="0" applyFont="1" applyBorder="1" applyAlignment="1">
      <alignment/>
    </xf>
    <xf numFmtId="0" fontId="252" fillId="0" borderId="78" xfId="0" applyFont="1" applyBorder="1" applyAlignment="1">
      <alignment vertical="center"/>
    </xf>
    <xf numFmtId="0" fontId="252" fillId="0" borderId="51" xfId="0" applyFont="1" applyBorder="1" applyAlignment="1">
      <alignment vertical="center"/>
    </xf>
    <xf numFmtId="0" fontId="252" fillId="0" borderId="51" xfId="0" applyFont="1" applyBorder="1" applyAlignment="1">
      <alignment horizontal="left"/>
    </xf>
    <xf numFmtId="0" fontId="252" fillId="0" borderId="25" xfId="0" applyFont="1" applyBorder="1" applyAlignment="1">
      <alignment/>
    </xf>
    <xf numFmtId="0" fontId="252" fillId="0" borderId="51" xfId="0" applyFont="1" applyBorder="1" applyAlignment="1">
      <alignment horizontal="right" vertical="center"/>
    </xf>
    <xf numFmtId="0" fontId="252" fillId="0" borderId="51" xfId="0" applyFont="1" applyBorder="1" applyAlignment="1">
      <alignment horizontal="left" vertical="center"/>
    </xf>
    <xf numFmtId="0" fontId="252" fillId="0" borderId="0" xfId="0" applyFont="1" applyAlignment="1">
      <alignment horizontal="left" vertical="center"/>
    </xf>
    <xf numFmtId="0" fontId="252" fillId="0" borderId="51" xfId="0" applyFont="1" applyBorder="1" applyAlignment="1" quotePrefix="1">
      <alignment horizontal="right" vertical="center"/>
    </xf>
    <xf numFmtId="0" fontId="260" fillId="0" borderId="0" xfId="0" applyFont="1" applyAlignment="1">
      <alignment horizontal="left"/>
    </xf>
    <xf numFmtId="0" fontId="263" fillId="0" borderId="0" xfId="0" applyFont="1" applyBorder="1" applyAlignment="1">
      <alignment vertical="center"/>
    </xf>
    <xf numFmtId="0" fontId="252" fillId="0" borderId="0" xfId="0" applyFont="1" applyAlignment="1">
      <alignment/>
    </xf>
    <xf numFmtId="0" fontId="260" fillId="0" borderId="0" xfId="0" applyFont="1" applyAlignment="1">
      <alignment/>
    </xf>
    <xf numFmtId="0" fontId="260" fillId="0" borderId="0" xfId="0" applyFont="1" applyAlignment="1">
      <alignment/>
    </xf>
    <xf numFmtId="0" fontId="252" fillId="0" borderId="0" xfId="0" applyFont="1" applyBorder="1" applyAlignment="1">
      <alignment/>
    </xf>
    <xf numFmtId="0" fontId="227" fillId="0" borderId="37" xfId="0" applyFont="1" applyBorder="1" applyAlignment="1">
      <alignment horizontal="center" vertical="center"/>
    </xf>
    <xf numFmtId="0" fontId="261" fillId="0" borderId="42" xfId="0" applyFont="1" applyBorder="1" applyAlignment="1">
      <alignment vertical="center"/>
    </xf>
    <xf numFmtId="0" fontId="264" fillId="0" borderId="60" xfId="55" applyFont="1" applyBorder="1" applyAlignment="1">
      <alignment vertical="top" wrapText="1"/>
      <protection/>
    </xf>
    <xf numFmtId="0" fontId="264" fillId="0" borderId="61" xfId="55" applyFont="1" applyBorder="1" applyAlignment="1">
      <alignment vertical="top" wrapText="1"/>
      <protection/>
    </xf>
    <xf numFmtId="0" fontId="264" fillId="0" borderId="61" xfId="0" applyFont="1" applyBorder="1" applyAlignment="1">
      <alignment vertical="center"/>
    </xf>
    <xf numFmtId="0" fontId="264" fillId="0" borderId="62" xfId="0" applyFont="1" applyBorder="1" applyAlignment="1">
      <alignment vertical="center"/>
    </xf>
    <xf numFmtId="0" fontId="264" fillId="0" borderId="63" xfId="0" applyFont="1" applyBorder="1" applyAlignment="1">
      <alignment vertical="center"/>
    </xf>
    <xf numFmtId="0" fontId="264" fillId="0" borderId="64" xfId="0" applyFont="1" applyBorder="1" applyAlignment="1">
      <alignment vertical="center"/>
    </xf>
    <xf numFmtId="0" fontId="264" fillId="0" borderId="65" xfId="0" applyFont="1" applyBorder="1" applyAlignment="1">
      <alignment vertical="center"/>
    </xf>
    <xf numFmtId="0" fontId="264" fillId="0" borderId="66" xfId="0" applyFont="1" applyBorder="1" applyAlignment="1">
      <alignment vertical="center"/>
    </xf>
    <xf numFmtId="0" fontId="265" fillId="0" borderId="44" xfId="0" applyFont="1" applyBorder="1" applyAlignment="1">
      <alignment vertical="center"/>
    </xf>
    <xf numFmtId="0" fontId="265" fillId="0" borderId="50" xfId="0" applyFont="1" applyBorder="1" applyAlignment="1">
      <alignment vertical="center"/>
    </xf>
    <xf numFmtId="0" fontId="266" fillId="0" borderId="64" xfId="0" applyFont="1" applyBorder="1" applyAlignment="1">
      <alignment vertical="center" textRotation="255"/>
    </xf>
    <xf numFmtId="0" fontId="261" fillId="0" borderId="13" xfId="0" applyFont="1" applyBorder="1" applyAlignment="1">
      <alignment vertical="center"/>
    </xf>
    <xf numFmtId="0" fontId="266" fillId="0" borderId="83" xfId="0" applyFont="1" applyBorder="1" applyAlignment="1">
      <alignment vertical="center" textRotation="255"/>
    </xf>
    <xf numFmtId="0" fontId="265" fillId="0" borderId="82" xfId="0" applyFont="1" applyBorder="1" applyAlignment="1">
      <alignment horizontal="center" vertical="center"/>
    </xf>
    <xf numFmtId="0" fontId="265" fillId="0" borderId="84" xfId="0" applyFont="1" applyBorder="1" applyAlignment="1">
      <alignment horizontal="center" vertical="center"/>
    </xf>
    <xf numFmtId="0" fontId="227" fillId="0" borderId="78" xfId="0" applyFont="1" applyBorder="1" applyAlignment="1">
      <alignment horizontal="center" vertical="center"/>
    </xf>
    <xf numFmtId="0" fontId="258" fillId="0" borderId="79" xfId="0" applyFont="1" applyBorder="1" applyAlignment="1">
      <alignment vertical="center"/>
    </xf>
    <xf numFmtId="0" fontId="266" fillId="0" borderId="79" xfId="0" applyFont="1" applyBorder="1" applyAlignment="1">
      <alignment horizontal="center" vertical="center"/>
    </xf>
    <xf numFmtId="0" fontId="267" fillId="0" borderId="85" xfId="0" applyFont="1" applyBorder="1" applyAlignment="1">
      <alignment horizontal="center" vertical="center"/>
    </xf>
    <xf numFmtId="0" fontId="267" fillId="0" borderId="86" xfId="0" applyFont="1" applyBorder="1" applyAlignment="1">
      <alignment horizontal="center" vertical="center"/>
    </xf>
    <xf numFmtId="0" fontId="267" fillId="0" borderId="87" xfId="0" applyFont="1" applyBorder="1" applyAlignment="1">
      <alignment horizontal="center" vertical="center"/>
    </xf>
    <xf numFmtId="0" fontId="267" fillId="0" borderId="88" xfId="0" applyFont="1" applyBorder="1" applyAlignment="1">
      <alignment horizontal="center" vertical="center"/>
    </xf>
    <xf numFmtId="0" fontId="267" fillId="0" borderId="89" xfId="0" applyFont="1" applyBorder="1" applyAlignment="1">
      <alignment horizontal="center" vertical="center"/>
    </xf>
    <xf numFmtId="164" fontId="267" fillId="0" borderId="51" xfId="0" applyNumberFormat="1" applyFont="1" applyFill="1" applyBorder="1" applyAlignment="1">
      <alignment horizontal="center" vertical="center"/>
    </xf>
    <xf numFmtId="164" fontId="267" fillId="0" borderId="52" xfId="0" applyNumberFormat="1" applyFont="1" applyFill="1" applyBorder="1" applyAlignment="1">
      <alignment horizontal="center" vertical="center"/>
    </xf>
    <xf numFmtId="0" fontId="252" fillId="0" borderId="79" xfId="0" applyFont="1" applyBorder="1" applyAlignment="1">
      <alignment horizontal="center" vertical="center" wrapText="1"/>
    </xf>
    <xf numFmtId="0" fontId="252" fillId="0" borderId="52" xfId="0" applyFont="1" applyBorder="1" applyAlignment="1">
      <alignment horizontal="center" vertical="center" wrapText="1"/>
    </xf>
    <xf numFmtId="0" fontId="227" fillId="0" borderId="48" xfId="0" applyFont="1" applyBorder="1" applyAlignment="1">
      <alignment horizontal="center" vertical="center"/>
    </xf>
    <xf numFmtId="0" fontId="261" fillId="0" borderId="49" xfId="0" applyFont="1" applyBorder="1" applyAlignment="1">
      <alignment vertical="center"/>
    </xf>
    <xf numFmtId="0" fontId="264" fillId="0" borderId="53" xfId="55" applyFont="1" applyBorder="1" applyAlignment="1">
      <alignment horizontal="center" vertical="center"/>
      <protection/>
    </xf>
    <xf numFmtId="0" fontId="264" fillId="0" borderId="54" xfId="55" applyFont="1" applyBorder="1" applyAlignment="1">
      <alignment vertical="top"/>
      <protection/>
    </xf>
    <xf numFmtId="0" fontId="264" fillId="0" borderId="54" xfId="0" applyFont="1" applyBorder="1" applyAlignment="1">
      <alignment vertical="center"/>
    </xf>
    <xf numFmtId="0" fontId="264" fillId="0" borderId="55" xfId="0" applyFont="1" applyBorder="1" applyAlignment="1">
      <alignment vertical="center"/>
    </xf>
    <xf numFmtId="0" fontId="264" fillId="0" borderId="56" xfId="0" applyFont="1" applyBorder="1" applyAlignment="1">
      <alignment vertical="center"/>
    </xf>
    <xf numFmtId="0" fontId="264" fillId="0" borderId="57" xfId="0" applyFont="1" applyBorder="1" applyAlignment="1">
      <alignment vertical="center"/>
    </xf>
    <xf numFmtId="0" fontId="264" fillId="0" borderId="58" xfId="0" applyFont="1" applyBorder="1" applyAlignment="1">
      <alignment vertical="center"/>
    </xf>
    <xf numFmtId="0" fontId="264" fillId="0" borderId="59" xfId="0" applyFont="1" applyBorder="1" applyAlignment="1">
      <alignment vertical="center"/>
    </xf>
    <xf numFmtId="0" fontId="265" fillId="0" borderId="15" xfId="0" applyFont="1" applyBorder="1" applyAlignment="1">
      <alignment vertical="center"/>
    </xf>
    <xf numFmtId="0" fontId="265" fillId="0" borderId="26" xfId="0" applyFont="1" applyBorder="1" applyAlignment="1">
      <alignment vertical="center"/>
    </xf>
    <xf numFmtId="0" fontId="252" fillId="0" borderId="35" xfId="0" applyFont="1" applyBorder="1" applyAlignment="1">
      <alignment vertical="center"/>
    </xf>
    <xf numFmtId="0" fontId="261" fillId="0" borderId="19" xfId="0" applyFont="1" applyBorder="1" applyAlignment="1">
      <alignment vertical="center"/>
    </xf>
    <xf numFmtId="0" fontId="227" fillId="0" borderId="90" xfId="0" applyFont="1" applyBorder="1" applyAlignment="1">
      <alignment horizontal="center" vertical="center"/>
    </xf>
    <xf numFmtId="0" fontId="261" fillId="0" borderId="91" xfId="0" applyFont="1" applyBorder="1" applyAlignment="1">
      <alignment vertical="center"/>
    </xf>
    <xf numFmtId="0" fontId="265" fillId="0" borderId="92" xfId="0" applyFont="1" applyBorder="1" applyAlignment="1">
      <alignment horizontal="center" vertical="center"/>
    </xf>
    <xf numFmtId="0" fontId="265" fillId="0" borderId="93" xfId="0" applyFont="1" applyBorder="1" applyAlignment="1">
      <alignment horizontal="center" vertical="center"/>
    </xf>
    <xf numFmtId="0" fontId="252" fillId="0" borderId="94" xfId="0" applyFont="1" applyBorder="1" applyAlignment="1">
      <alignment vertical="center"/>
    </xf>
    <xf numFmtId="0" fontId="227" fillId="0" borderId="29" xfId="0" applyFont="1" applyBorder="1" applyAlignment="1">
      <alignment horizontal="center" vertical="center"/>
    </xf>
    <xf numFmtId="0" fontId="258" fillId="0" borderId="11" xfId="0" applyFont="1" applyBorder="1" applyAlignment="1">
      <alignment vertical="center"/>
    </xf>
    <xf numFmtId="0" fontId="266" fillId="0" borderId="11" xfId="0" applyFont="1" applyBorder="1" applyAlignment="1">
      <alignment horizontal="center" vertical="center"/>
    </xf>
    <xf numFmtId="0" fontId="252" fillId="0" borderId="95" xfId="0" applyFont="1" applyBorder="1" applyAlignment="1">
      <alignment horizontal="center" vertical="center"/>
    </xf>
    <xf numFmtId="0" fontId="252" fillId="0" borderId="96" xfId="0" applyFont="1" applyBorder="1" applyAlignment="1">
      <alignment horizontal="center" vertical="center"/>
    </xf>
    <xf numFmtId="0" fontId="252" fillId="0" borderId="97" xfId="0" applyFont="1" applyBorder="1" applyAlignment="1">
      <alignment horizontal="center" vertical="center"/>
    </xf>
    <xf numFmtId="0" fontId="252" fillId="0" borderId="98" xfId="0" applyFont="1" applyBorder="1" applyAlignment="1">
      <alignment horizontal="center" vertical="center"/>
    </xf>
    <xf numFmtId="0" fontId="252" fillId="0" borderId="99" xfId="0" applyFont="1" applyBorder="1" applyAlignment="1">
      <alignment horizontal="center" vertical="center"/>
    </xf>
    <xf numFmtId="0" fontId="265" fillId="0" borderId="41" xfId="0" applyFont="1" applyBorder="1" applyAlignment="1">
      <alignment horizontal="center" vertical="center"/>
    </xf>
    <xf numFmtId="0" fontId="265" fillId="0" borderId="11" xfId="0" applyFont="1" applyBorder="1" applyAlignment="1">
      <alignment horizontal="center" vertical="center"/>
    </xf>
    <xf numFmtId="0" fontId="252" fillId="0" borderId="24" xfId="0" applyFont="1" applyBorder="1" applyAlignment="1">
      <alignment horizontal="center" vertical="center"/>
    </xf>
    <xf numFmtId="0" fontId="252" fillId="0" borderId="20" xfId="0" applyFont="1" applyBorder="1" applyAlignment="1">
      <alignment horizontal="center" vertical="center"/>
    </xf>
    <xf numFmtId="0" fontId="252" fillId="0" borderId="21" xfId="0" applyFont="1" applyBorder="1" applyAlignment="1">
      <alignment horizontal="center" vertical="center"/>
    </xf>
    <xf numFmtId="0" fontId="252" fillId="0" borderId="34" xfId="0" applyFont="1" applyBorder="1" applyAlignment="1">
      <alignment horizontal="center" vertical="center"/>
    </xf>
    <xf numFmtId="0" fontId="252" fillId="0" borderId="100" xfId="0" applyFont="1" applyBorder="1" applyAlignment="1">
      <alignment horizontal="center" vertical="center"/>
    </xf>
    <xf numFmtId="0" fontId="263" fillId="0" borderId="0" xfId="0" applyFont="1" applyBorder="1" applyAlignment="1">
      <alignment horizontal="left" vertical="center"/>
    </xf>
    <xf numFmtId="0" fontId="268" fillId="0" borderId="0" xfId="0" applyFont="1" applyBorder="1" applyAlignment="1">
      <alignment vertical="center"/>
    </xf>
    <xf numFmtId="0" fontId="261" fillId="0" borderId="0" xfId="0" applyFont="1" applyBorder="1" applyAlignment="1">
      <alignment vertical="center"/>
    </xf>
    <xf numFmtId="0" fontId="260" fillId="0" borderId="0" xfId="0" applyFont="1" applyBorder="1" applyAlignment="1">
      <alignment vertical="center" wrapText="1"/>
    </xf>
    <xf numFmtId="0" fontId="260" fillId="0" borderId="23" xfId="0" applyFont="1" applyBorder="1" applyAlignment="1">
      <alignment vertical="center"/>
    </xf>
    <xf numFmtId="0" fontId="260" fillId="0" borderId="23" xfId="0" applyFont="1" applyBorder="1" applyAlignment="1">
      <alignment vertical="center" wrapText="1"/>
    </xf>
    <xf numFmtId="0" fontId="260" fillId="0" borderId="22" xfId="0" applyFont="1" applyBorder="1" applyAlignment="1">
      <alignment vertical="center" wrapText="1"/>
    </xf>
    <xf numFmtId="0" fontId="260" fillId="0" borderId="31" xfId="0" applyFont="1" applyBorder="1" applyAlignment="1">
      <alignment horizontal="center" vertical="center"/>
    </xf>
    <xf numFmtId="0" fontId="260" fillId="0" borderId="32" xfId="0" applyFont="1" applyBorder="1" applyAlignment="1">
      <alignment horizontal="center" vertical="center"/>
    </xf>
    <xf numFmtId="0" fontId="260" fillId="0" borderId="77" xfId="0" applyFont="1" applyBorder="1" applyAlignment="1">
      <alignment horizontal="center" vertical="center"/>
    </xf>
    <xf numFmtId="0" fontId="252" fillId="0" borderId="47" xfId="0" applyFont="1" applyBorder="1" applyAlignment="1">
      <alignment vertical="center" wrapText="1"/>
    </xf>
    <xf numFmtId="0" fontId="252" fillId="0" borderId="47" xfId="0" applyFont="1" applyBorder="1" applyAlignment="1">
      <alignment vertical="center"/>
    </xf>
    <xf numFmtId="0" fontId="227" fillId="0" borderId="0" xfId="0" applyFont="1" applyAlignment="1">
      <alignment horizontal="center" vertical="center"/>
    </xf>
    <xf numFmtId="0" fontId="253" fillId="0" borderId="0" xfId="0" applyFont="1" applyAlignment="1">
      <alignment horizontal="center" vertical="center"/>
    </xf>
    <xf numFmtId="0" fontId="268" fillId="0" borderId="0" xfId="0" applyFont="1" applyBorder="1" applyAlignment="1">
      <alignment horizontal="center" vertical="center" wrapText="1"/>
    </xf>
    <xf numFmtId="0" fontId="261" fillId="0" borderId="0" xfId="0" applyFont="1" applyAlignment="1">
      <alignment vertical="center" wrapText="1"/>
    </xf>
    <xf numFmtId="0" fontId="260" fillId="0" borderId="47" xfId="0" applyFont="1" applyBorder="1" applyAlignment="1">
      <alignment vertical="center"/>
    </xf>
    <xf numFmtId="0" fontId="260" fillId="0" borderId="0" xfId="0" applyFont="1" applyBorder="1" applyAlignment="1">
      <alignment vertical="center"/>
    </xf>
    <xf numFmtId="0" fontId="260" fillId="0" borderId="18" xfId="0" applyFont="1" applyBorder="1" applyAlignment="1">
      <alignment vertical="center"/>
    </xf>
    <xf numFmtId="0" fontId="261" fillId="0" borderId="0" xfId="0" applyFont="1" applyAlignment="1">
      <alignment vertical="center"/>
    </xf>
    <xf numFmtId="0" fontId="252" fillId="0" borderId="18" xfId="0" applyFont="1" applyBorder="1" applyAlignment="1">
      <alignment vertical="center"/>
    </xf>
    <xf numFmtId="0" fontId="253" fillId="0" borderId="0" xfId="0" applyFont="1" applyAlignment="1">
      <alignment horizontal="center" vertical="center" wrapText="1"/>
    </xf>
    <xf numFmtId="0" fontId="261" fillId="0" borderId="0" xfId="0" applyFont="1" applyBorder="1" applyAlignment="1">
      <alignment horizontal="center" vertical="center"/>
    </xf>
    <xf numFmtId="0" fontId="269" fillId="0" borderId="0" xfId="0" applyFont="1" applyAlignment="1">
      <alignment horizontal="center" vertical="center"/>
    </xf>
    <xf numFmtId="0" fontId="252" fillId="0" borderId="0" xfId="0" applyFont="1" applyBorder="1" applyAlignment="1">
      <alignment horizontal="left" vertical="center" wrapText="1"/>
    </xf>
    <xf numFmtId="0" fontId="263" fillId="0" borderId="0" xfId="0" applyFont="1" applyBorder="1" applyAlignment="1">
      <alignment horizontal="center" vertical="center"/>
    </xf>
    <xf numFmtId="0" fontId="261" fillId="0" borderId="12" xfId="55" applyFont="1" applyBorder="1" applyAlignment="1">
      <alignment horizontal="center" vertical="center"/>
      <protection/>
    </xf>
    <xf numFmtId="1" fontId="270" fillId="0" borderId="12" xfId="55" applyNumberFormat="1" applyFont="1" applyBorder="1" applyAlignment="1">
      <alignment horizontal="center" vertical="center"/>
      <protection/>
    </xf>
    <xf numFmtId="0" fontId="265" fillId="0" borderId="13" xfId="55" applyFont="1" applyBorder="1" applyAlignment="1">
      <alignment vertical="top" wrapText="1"/>
      <protection/>
    </xf>
    <xf numFmtId="0" fontId="270" fillId="0" borderId="12" xfId="55" applyFont="1" applyBorder="1" applyAlignment="1">
      <alignment horizontal="center" vertical="center"/>
      <protection/>
    </xf>
    <xf numFmtId="174" fontId="270" fillId="0" borderId="19" xfId="0" applyNumberFormat="1" applyFont="1" applyBorder="1" applyAlignment="1">
      <alignment horizontal="center" vertical="center"/>
    </xf>
    <xf numFmtId="12" fontId="253" fillId="0" borderId="12" xfId="55" applyNumberFormat="1" applyFont="1" applyBorder="1" applyAlignment="1">
      <alignment horizontal="center" vertical="center" wrapText="1"/>
      <protection/>
    </xf>
    <xf numFmtId="0" fontId="253" fillId="0" borderId="12" xfId="55" applyFont="1" applyBorder="1" applyAlignment="1">
      <alignment horizontal="center" vertical="center" wrapText="1"/>
      <protection/>
    </xf>
    <xf numFmtId="0" fontId="252" fillId="0" borderId="0" xfId="55" applyFont="1">
      <alignment/>
      <protection/>
    </xf>
    <xf numFmtId="0" fontId="265" fillId="0" borderId="19" xfId="55" applyFont="1" applyBorder="1" applyAlignment="1">
      <alignment vertical="top" wrapText="1"/>
      <protection/>
    </xf>
    <xf numFmtId="0" fontId="252" fillId="0" borderId="0" xfId="55" applyFont="1" applyAlignment="1">
      <alignment horizontal="center" vertical="center"/>
      <protection/>
    </xf>
    <xf numFmtId="1" fontId="265" fillId="0" borderId="19" xfId="55" applyNumberFormat="1" applyFont="1" applyBorder="1" applyAlignment="1">
      <alignment horizontal="center" vertical="top"/>
      <protection/>
    </xf>
    <xf numFmtId="1" fontId="265" fillId="0" borderId="101" xfId="55" applyNumberFormat="1" applyFont="1" applyBorder="1" applyAlignment="1">
      <alignment horizontal="center" vertical="top"/>
      <protection/>
    </xf>
    <xf numFmtId="0" fontId="271" fillId="0" borderId="0" xfId="55" applyFont="1" applyBorder="1" applyAlignment="1">
      <alignment horizontal="left"/>
      <protection/>
    </xf>
    <xf numFmtId="0" fontId="252" fillId="0" borderId="0" xfId="55" applyFont="1" applyBorder="1">
      <alignment/>
      <protection/>
    </xf>
    <xf numFmtId="0" fontId="272" fillId="0" borderId="19" xfId="55" applyFont="1" applyBorder="1" applyAlignment="1">
      <alignment horizontal="left" vertical="center"/>
      <protection/>
    </xf>
    <xf numFmtId="0" fontId="272" fillId="0" borderId="102" xfId="55" applyFont="1" applyBorder="1" applyAlignment="1">
      <alignment horizontal="left" vertical="center"/>
      <protection/>
    </xf>
    <xf numFmtId="0" fontId="273" fillId="0" borderId="102" xfId="55" applyFont="1" applyBorder="1" applyAlignment="1">
      <alignment horizontal="left" vertical="center"/>
      <protection/>
    </xf>
    <xf numFmtId="0" fontId="273" fillId="0" borderId="101" xfId="55" applyFont="1" applyBorder="1" applyAlignment="1">
      <alignment horizontal="left" vertical="center"/>
      <protection/>
    </xf>
    <xf numFmtId="0" fontId="273" fillId="0" borderId="0" xfId="55" applyFont="1" applyBorder="1" applyAlignment="1">
      <alignment horizontal="left" vertical="center"/>
      <protection/>
    </xf>
    <xf numFmtId="0" fontId="272" fillId="0" borderId="101" xfId="55" applyFont="1" applyBorder="1" applyAlignment="1">
      <alignment horizontal="left" vertical="center"/>
      <protection/>
    </xf>
    <xf numFmtId="0" fontId="272" fillId="0" borderId="12" xfId="55" applyFont="1" applyBorder="1" applyAlignment="1">
      <alignment horizontal="center" vertical="center"/>
      <protection/>
    </xf>
    <xf numFmtId="0" fontId="274" fillId="0" borderId="101" xfId="55" applyFont="1" applyBorder="1">
      <alignment/>
      <protection/>
    </xf>
    <xf numFmtId="0" fontId="274" fillId="0" borderId="0" xfId="55" applyFont="1" applyBorder="1">
      <alignment/>
      <protection/>
    </xf>
    <xf numFmtId="0" fontId="269" fillId="0" borderId="12" xfId="55" applyFont="1" applyBorder="1" applyAlignment="1">
      <alignment horizontal="center" vertical="center"/>
      <protection/>
    </xf>
    <xf numFmtId="0" fontId="265" fillId="0" borderId="12" xfId="55" applyFont="1" applyBorder="1" applyAlignment="1">
      <alignment horizontal="center" vertical="center"/>
      <protection/>
    </xf>
    <xf numFmtId="0" fontId="274" fillId="0" borderId="0" xfId="55" applyFont="1" applyBorder="1" applyAlignment="1">
      <alignment vertical="center"/>
      <protection/>
    </xf>
    <xf numFmtId="0" fontId="233" fillId="0" borderId="0" xfId="56" applyFont="1" applyFill="1">
      <alignment/>
      <protection/>
    </xf>
    <xf numFmtId="0" fontId="252" fillId="0" borderId="0" xfId="55" applyFont="1" applyAlignment="1">
      <alignment vertical="center"/>
      <protection/>
    </xf>
    <xf numFmtId="0" fontId="275" fillId="0" borderId="0" xfId="55" applyFont="1" applyBorder="1" applyAlignment="1">
      <alignment vertical="center"/>
      <protection/>
    </xf>
    <xf numFmtId="0" fontId="275" fillId="0" borderId="13" xfId="55" applyFont="1" applyBorder="1" applyAlignment="1">
      <alignment vertical="center"/>
      <protection/>
    </xf>
    <xf numFmtId="0" fontId="275" fillId="0" borderId="12" xfId="55" applyFont="1" applyBorder="1" applyAlignment="1">
      <alignment vertical="center"/>
      <protection/>
    </xf>
    <xf numFmtId="0" fontId="276" fillId="0" borderId="12" xfId="55" applyFont="1" applyBorder="1" applyAlignment="1">
      <alignment horizontal="center" vertical="center"/>
      <protection/>
    </xf>
    <xf numFmtId="0" fontId="275" fillId="0" borderId="0" xfId="55" applyFont="1" applyBorder="1" applyAlignment="1">
      <alignment horizontal="left" vertical="center" wrapText="1"/>
      <protection/>
    </xf>
    <xf numFmtId="0" fontId="275" fillId="0" borderId="12" xfId="55" applyFont="1" applyBorder="1" applyAlignment="1">
      <alignment horizontal="center" vertical="center"/>
      <protection/>
    </xf>
    <xf numFmtId="0" fontId="253" fillId="0" borderId="0" xfId="56" applyFont="1" applyFill="1" applyBorder="1">
      <alignment/>
      <protection/>
    </xf>
    <xf numFmtId="0" fontId="252" fillId="0" borderId="0" xfId="55" applyFont="1" applyBorder="1" applyAlignment="1">
      <alignment horizontal="center" vertical="center"/>
      <protection/>
    </xf>
    <xf numFmtId="175" fontId="274" fillId="0" borderId="0" xfId="55" applyNumberFormat="1" applyFont="1" applyBorder="1" applyAlignment="1">
      <alignment horizontal="center"/>
      <protection/>
    </xf>
    <xf numFmtId="0" fontId="233" fillId="0" borderId="0" xfId="56" applyFont="1" applyFill="1" applyBorder="1">
      <alignment/>
      <protection/>
    </xf>
    <xf numFmtId="0" fontId="275" fillId="0" borderId="42" xfId="55" applyFont="1" applyBorder="1" applyAlignment="1">
      <alignment vertical="center"/>
      <protection/>
    </xf>
    <xf numFmtId="0" fontId="270" fillId="0" borderId="102" xfId="55" applyFont="1" applyBorder="1" applyAlignment="1">
      <alignment horizontal="center"/>
      <protection/>
    </xf>
    <xf numFmtId="0" fontId="270" fillId="0" borderId="102" xfId="56" applyFont="1" applyFill="1" applyBorder="1" applyAlignment="1">
      <alignment horizontal="center"/>
      <protection/>
    </xf>
    <xf numFmtId="0" fontId="270" fillId="0" borderId="0" xfId="56" applyFont="1" applyFill="1" applyBorder="1">
      <alignment/>
      <protection/>
    </xf>
    <xf numFmtId="0" fontId="253" fillId="0" borderId="0" xfId="55" applyFont="1" applyBorder="1">
      <alignment/>
      <protection/>
    </xf>
    <xf numFmtId="0" fontId="261" fillId="0" borderId="0" xfId="55" applyFont="1">
      <alignment/>
      <protection/>
    </xf>
    <xf numFmtId="0" fontId="253" fillId="0" borderId="0" xfId="55" applyFont="1" applyAlignment="1">
      <alignment horizontal="center" vertical="center"/>
      <protection/>
    </xf>
    <xf numFmtId="0" fontId="238" fillId="0" borderId="30" xfId="0" applyFont="1" applyBorder="1" applyAlignment="1">
      <alignment horizontal="center" vertical="center"/>
    </xf>
    <xf numFmtId="0" fontId="248" fillId="0" borderId="30" xfId="0" applyFont="1" applyBorder="1" applyAlignment="1">
      <alignment horizontal="center" vertical="center"/>
    </xf>
    <xf numFmtId="0" fontId="277" fillId="0" borderId="44" xfId="0" applyFont="1" applyBorder="1" applyAlignment="1">
      <alignment horizontal="center" vertical="center"/>
    </xf>
    <xf numFmtId="2" fontId="278" fillId="0" borderId="0" xfId="0" applyNumberFormat="1" applyFont="1" applyAlignment="1">
      <alignment horizontal="center" vertical="center"/>
    </xf>
    <xf numFmtId="0" fontId="248" fillId="0" borderId="30" xfId="0" applyFont="1" applyFill="1" applyBorder="1" applyAlignment="1">
      <alignment horizontal="center" vertical="center"/>
    </xf>
    <xf numFmtId="1" fontId="248" fillId="0" borderId="30" xfId="0" applyNumberFormat="1" applyFont="1" applyFill="1" applyBorder="1" applyAlignment="1">
      <alignment horizontal="center" vertical="center"/>
    </xf>
    <xf numFmtId="1" fontId="248" fillId="0" borderId="30" xfId="0" applyNumberFormat="1" applyFont="1" applyBorder="1" applyAlignment="1">
      <alignment horizontal="center" vertical="center"/>
    </xf>
    <xf numFmtId="0" fontId="180" fillId="0" borderId="78" xfId="0" applyFont="1" applyBorder="1" applyAlignment="1">
      <alignment vertical="center"/>
    </xf>
    <xf numFmtId="0" fontId="250" fillId="0" borderId="79" xfId="0" applyFont="1" applyBorder="1" applyAlignment="1">
      <alignment horizontal="center" vertical="center"/>
    </xf>
    <xf numFmtId="0" fontId="248" fillId="0" borderId="78" xfId="0" applyFont="1" applyBorder="1" applyAlignment="1">
      <alignment vertical="center"/>
    </xf>
    <xf numFmtId="0" fontId="180" fillId="0" borderId="52" xfId="0" applyFont="1" applyBorder="1" applyAlignment="1">
      <alignment vertical="center"/>
    </xf>
    <xf numFmtId="0" fontId="278" fillId="0" borderId="0" xfId="0" applyFont="1" applyAlignment="1">
      <alignment vertical="center"/>
    </xf>
    <xf numFmtId="0" fontId="248" fillId="0" borderId="78" xfId="0" applyFont="1" applyFill="1" applyBorder="1" applyAlignment="1">
      <alignment vertical="center"/>
    </xf>
    <xf numFmtId="0" fontId="238" fillId="0" borderId="37" xfId="0" applyFont="1" applyBorder="1" applyAlignment="1">
      <alignment horizontal="center" vertical="center"/>
    </xf>
    <xf numFmtId="0" fontId="248" fillId="0" borderId="37" xfId="0" applyFont="1" applyBorder="1" applyAlignment="1">
      <alignment horizontal="center" vertical="center"/>
    </xf>
    <xf numFmtId="0" fontId="248" fillId="0" borderId="37" xfId="0" applyFont="1" applyFill="1" applyBorder="1" applyAlignment="1">
      <alignment horizontal="center" vertical="center"/>
    </xf>
    <xf numFmtId="1" fontId="248" fillId="0" borderId="37" xfId="0" applyNumberFormat="1" applyFont="1" applyBorder="1" applyAlignment="1">
      <alignment horizontal="center" vertical="center"/>
    </xf>
    <xf numFmtId="0" fontId="248" fillId="0" borderId="67" xfId="0" applyFont="1" applyBorder="1" applyAlignment="1">
      <alignment horizontal="center" vertical="center"/>
    </xf>
    <xf numFmtId="0" fontId="248" fillId="0" borderId="68" xfId="0" applyFont="1" applyBorder="1" applyAlignment="1">
      <alignment horizontal="center" vertical="center"/>
    </xf>
    <xf numFmtId="0" fontId="248" fillId="0" borderId="49" xfId="0" applyFont="1" applyBorder="1" applyAlignment="1">
      <alignment horizontal="center" vertical="center"/>
    </xf>
    <xf numFmtId="0" fontId="248" fillId="0" borderId="35" xfId="0" applyFont="1" applyBorder="1" applyAlignment="1">
      <alignment horizontal="center" vertical="center"/>
    </xf>
    <xf numFmtId="1" fontId="248" fillId="0" borderId="43" xfId="0" applyNumberFormat="1" applyFont="1" applyBorder="1" applyAlignment="1">
      <alignment horizontal="center" vertical="center"/>
    </xf>
    <xf numFmtId="0" fontId="248" fillId="0" borderId="48" xfId="0" applyFont="1" applyFill="1" applyBorder="1" applyAlignment="1">
      <alignment horizontal="center" vertical="center"/>
    </xf>
    <xf numFmtId="0" fontId="248" fillId="0" borderId="68" xfId="0" applyFont="1" applyFill="1" applyBorder="1" applyAlignment="1">
      <alignment horizontal="center" vertical="center"/>
    </xf>
    <xf numFmtId="0" fontId="248" fillId="0" borderId="49" xfId="0" applyFont="1" applyFill="1" applyBorder="1" applyAlignment="1">
      <alignment horizontal="center" vertical="center"/>
    </xf>
    <xf numFmtId="0" fontId="248" fillId="0" borderId="35" xfId="0" applyFont="1" applyFill="1" applyBorder="1" applyAlignment="1">
      <alignment horizontal="center" vertical="center"/>
    </xf>
    <xf numFmtId="0" fontId="248" fillId="0" borderId="48" xfId="0" applyFont="1" applyBorder="1" applyAlignment="1">
      <alignment horizontal="center" vertical="center"/>
    </xf>
    <xf numFmtId="0" fontId="238" fillId="0" borderId="50" xfId="0" applyFont="1" applyBorder="1" applyAlignment="1">
      <alignment vertical="center"/>
    </xf>
    <xf numFmtId="0" fontId="248" fillId="0" borderId="101" xfId="0" applyFont="1" applyBorder="1" applyAlignment="1">
      <alignment horizontal="center" vertical="center"/>
    </xf>
    <xf numFmtId="0" fontId="248" fillId="0" borderId="12" xfId="0" applyFont="1" applyBorder="1" applyAlignment="1">
      <alignment horizontal="center" vertical="center"/>
    </xf>
    <xf numFmtId="0" fontId="248" fillId="0" borderId="19" xfId="0" applyFont="1" applyBorder="1" applyAlignment="1">
      <alignment horizontal="center" vertical="center"/>
    </xf>
    <xf numFmtId="0" fontId="248" fillId="0" borderId="16" xfId="0" applyFont="1" applyBorder="1" applyAlignment="1">
      <alignment horizontal="center" vertical="center"/>
    </xf>
    <xf numFmtId="1" fontId="248" fillId="0" borderId="44" xfId="0" applyNumberFormat="1" applyFont="1" applyBorder="1" applyAlignment="1">
      <alignment horizontal="center" vertical="center"/>
    </xf>
    <xf numFmtId="0" fontId="238" fillId="0" borderId="81" xfId="0" applyFont="1" applyBorder="1" applyAlignment="1">
      <alignment vertical="center"/>
    </xf>
    <xf numFmtId="0" fontId="248" fillId="0" borderId="103" xfId="0" applyFont="1" applyBorder="1" applyAlignment="1">
      <alignment horizontal="center" vertical="center"/>
    </xf>
    <xf numFmtId="0" fontId="248" fillId="0" borderId="32" xfId="0" applyFont="1" applyBorder="1" applyAlignment="1">
      <alignment horizontal="center" vertical="center"/>
    </xf>
    <xf numFmtId="0" fontId="248" fillId="0" borderId="33" xfId="0" applyFont="1" applyBorder="1" applyAlignment="1">
      <alignment horizontal="center" vertical="center"/>
    </xf>
    <xf numFmtId="0" fontId="248" fillId="0" borderId="80" xfId="0" applyFont="1" applyBorder="1" applyAlignment="1">
      <alignment horizontal="center" vertical="center"/>
    </xf>
    <xf numFmtId="1" fontId="248" fillId="0" borderId="10" xfId="0" applyNumberFormat="1" applyFont="1" applyBorder="1" applyAlignment="1">
      <alignment horizontal="center" vertical="center"/>
    </xf>
    <xf numFmtId="0" fontId="248" fillId="0" borderId="31" xfId="0" applyFont="1" applyBorder="1" applyAlignment="1">
      <alignment horizontal="center" vertical="center"/>
    </xf>
    <xf numFmtId="0" fontId="279" fillId="0" borderId="0" xfId="0" applyFont="1" applyAlignment="1">
      <alignment vertical="center"/>
    </xf>
    <xf numFmtId="0" fontId="280" fillId="0" borderId="0" xfId="0" applyFont="1" applyAlignment="1">
      <alignment/>
    </xf>
    <xf numFmtId="0" fontId="281" fillId="0" borderId="0" xfId="0" applyFont="1" applyAlignment="1">
      <alignment/>
    </xf>
    <xf numFmtId="0" fontId="225" fillId="0" borderId="0" xfId="0" applyFont="1" applyAlignment="1">
      <alignment/>
    </xf>
    <xf numFmtId="0" fontId="281" fillId="0" borderId="0" xfId="0" applyFont="1" applyAlignment="1">
      <alignment/>
    </xf>
    <xf numFmtId="0" fontId="281" fillId="0" borderId="0" xfId="0" applyFont="1" applyAlignment="1">
      <alignment horizontal="center"/>
    </xf>
    <xf numFmtId="0" fontId="282" fillId="0" borderId="40" xfId="0" applyFont="1" applyFill="1" applyBorder="1" applyAlignment="1">
      <alignment horizontal="center"/>
    </xf>
    <xf numFmtId="0" fontId="282" fillId="0" borderId="41" xfId="0" applyFont="1" applyFill="1" applyBorder="1" applyAlignment="1">
      <alignment horizontal="center"/>
    </xf>
    <xf numFmtId="0" fontId="283" fillId="0" borderId="0" xfId="0" applyFont="1" applyAlignment="1">
      <alignment/>
    </xf>
    <xf numFmtId="0" fontId="282" fillId="0" borderId="0" xfId="0" applyFont="1" applyAlignment="1">
      <alignment horizontal="center" vertical="center"/>
    </xf>
    <xf numFmtId="0" fontId="282" fillId="0" borderId="30" xfId="0" applyFont="1" applyBorder="1" applyAlignment="1">
      <alignment horizontal="center" vertical="center"/>
    </xf>
    <xf numFmtId="0" fontId="282" fillId="0" borderId="12" xfId="0" applyFont="1" applyBorder="1" applyAlignment="1">
      <alignment horizontal="center" vertical="center"/>
    </xf>
    <xf numFmtId="0" fontId="282" fillId="0" borderId="104" xfId="0" applyFont="1" applyBorder="1" applyAlignment="1">
      <alignment horizontal="center" vertical="center"/>
    </xf>
    <xf numFmtId="0" fontId="225" fillId="0" borderId="72" xfId="0" applyFont="1" applyBorder="1" applyAlignment="1">
      <alignment horizontal="center" vertical="center"/>
    </xf>
    <xf numFmtId="0" fontId="282" fillId="0" borderId="25" xfId="0" applyFont="1" applyFill="1" applyBorder="1" applyAlignment="1">
      <alignment horizontal="center" vertical="center"/>
    </xf>
    <xf numFmtId="0" fontId="195" fillId="0" borderId="15" xfId="0" applyFont="1" applyFill="1" applyBorder="1" applyAlignment="1">
      <alignment horizontal="center"/>
    </xf>
    <xf numFmtId="0" fontId="282" fillId="2" borderId="30" xfId="0" applyFont="1" applyFill="1" applyBorder="1" applyAlignment="1" applyProtection="1">
      <alignment horizontal="center" vertical="center"/>
      <protection locked="0"/>
    </xf>
    <xf numFmtId="0" fontId="282" fillId="2" borderId="12" xfId="0" applyFont="1" applyFill="1" applyBorder="1" applyAlignment="1" applyProtection="1">
      <alignment horizontal="center" vertical="center"/>
      <protection locked="0"/>
    </xf>
    <xf numFmtId="0" fontId="282" fillId="0" borderId="12" xfId="0" applyFont="1" applyFill="1" applyBorder="1" applyAlignment="1">
      <alignment horizontal="center" vertical="center"/>
    </xf>
    <xf numFmtId="9" fontId="225" fillId="2" borderId="72" xfId="0" applyNumberFormat="1" applyFont="1" applyFill="1" applyBorder="1" applyAlignment="1" applyProtection="1">
      <alignment horizontal="center" vertical="center"/>
      <protection locked="0"/>
    </xf>
    <xf numFmtId="9" fontId="225" fillId="0" borderId="72" xfId="0" applyNumberFormat="1" applyFont="1" applyFill="1" applyBorder="1" applyAlignment="1" applyProtection="1">
      <alignment horizontal="center" vertical="center"/>
      <protection locked="0"/>
    </xf>
    <xf numFmtId="0" fontId="282" fillId="0" borderId="0" xfId="0" applyFont="1" applyFill="1" applyAlignment="1">
      <alignment horizontal="center" vertical="center"/>
    </xf>
    <xf numFmtId="0" fontId="282" fillId="0" borderId="16" xfId="0" applyFont="1" applyFill="1" applyBorder="1" applyAlignment="1">
      <alignment horizontal="center" vertical="center"/>
    </xf>
    <xf numFmtId="0" fontId="280" fillId="0" borderId="44" xfId="0" applyFont="1" applyFill="1" applyBorder="1" applyAlignment="1">
      <alignment horizontal="center"/>
    </xf>
    <xf numFmtId="0" fontId="282" fillId="0" borderId="30" xfId="0" applyFont="1" applyFill="1" applyBorder="1" applyAlignment="1">
      <alignment horizontal="center" vertical="center"/>
    </xf>
    <xf numFmtId="0" fontId="225" fillId="0" borderId="72" xfId="0" applyFont="1" applyFill="1" applyBorder="1" applyAlignment="1">
      <alignment horizontal="center" vertical="center"/>
    </xf>
    <xf numFmtId="0" fontId="225" fillId="2" borderId="19" xfId="0" applyFont="1" applyFill="1" applyBorder="1" applyAlignment="1" applyProtection="1">
      <alignment horizontal="left" vertical="center"/>
      <protection locked="0"/>
    </xf>
    <xf numFmtId="2" fontId="225" fillId="0" borderId="72" xfId="0" applyNumberFormat="1" applyFont="1" applyBorder="1" applyAlignment="1">
      <alignment horizontal="center" vertical="center"/>
    </xf>
    <xf numFmtId="2" fontId="282" fillId="0" borderId="12" xfId="0" applyNumberFormat="1" applyFont="1" applyFill="1" applyBorder="1" applyAlignment="1">
      <alignment horizontal="center" vertical="center"/>
    </xf>
    <xf numFmtId="2" fontId="225" fillId="0" borderId="72" xfId="0" applyNumberFormat="1" applyFont="1" applyFill="1" applyBorder="1" applyAlignment="1">
      <alignment horizontal="center" vertical="center"/>
    </xf>
    <xf numFmtId="2" fontId="282" fillId="0" borderId="16" xfId="0" applyNumberFormat="1" applyFont="1" applyFill="1" applyBorder="1" applyAlignment="1">
      <alignment horizontal="center" vertical="center"/>
    </xf>
    <xf numFmtId="0" fontId="282" fillId="2" borderId="17" xfId="0" applyFont="1" applyFill="1" applyBorder="1" applyAlignment="1" applyProtection="1">
      <alignment horizontal="center" vertical="center"/>
      <protection locked="0"/>
    </xf>
    <xf numFmtId="0" fontId="282" fillId="2" borderId="27" xfId="0" applyFont="1" applyFill="1" applyBorder="1" applyAlignment="1" applyProtection="1">
      <alignment horizontal="center" vertical="center"/>
      <protection locked="0"/>
    </xf>
    <xf numFmtId="0" fontId="282" fillId="0" borderId="32" xfId="0" applyFont="1" applyFill="1" applyBorder="1" applyAlignment="1">
      <alignment horizontal="center" vertical="center"/>
    </xf>
    <xf numFmtId="2" fontId="282" fillId="0" borderId="32" xfId="0" applyNumberFormat="1" applyFont="1" applyFill="1" applyBorder="1" applyAlignment="1">
      <alignment horizontal="center" vertical="center"/>
    </xf>
    <xf numFmtId="0" fontId="282" fillId="2" borderId="31" xfId="0" applyFont="1" applyFill="1" applyBorder="1" applyAlignment="1" applyProtection="1">
      <alignment horizontal="center" vertical="center"/>
      <protection locked="0"/>
    </xf>
    <xf numFmtId="2" fontId="282" fillId="0" borderId="80" xfId="0" applyNumberFormat="1" applyFont="1" applyFill="1" applyBorder="1" applyAlignment="1">
      <alignment horizontal="center" vertical="center"/>
    </xf>
    <xf numFmtId="0" fontId="282" fillId="2" borderId="32" xfId="0" applyFont="1" applyFill="1" applyBorder="1" applyAlignment="1" applyProtection="1">
      <alignment horizontal="center" vertical="center"/>
      <protection locked="0"/>
    </xf>
    <xf numFmtId="2" fontId="225" fillId="0" borderId="77" xfId="0" applyNumberFormat="1" applyFont="1" applyBorder="1" applyAlignment="1">
      <alignment horizontal="center" vertical="center"/>
    </xf>
    <xf numFmtId="2" fontId="225" fillId="0" borderId="77" xfId="0" applyNumberFormat="1" applyFont="1" applyFill="1" applyBorder="1" applyAlignment="1">
      <alignment horizontal="center" vertical="center"/>
    </xf>
    <xf numFmtId="0" fontId="28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2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44" fillId="13" borderId="39" xfId="0" applyFont="1" applyFill="1" applyBorder="1" applyAlignment="1" applyProtection="1">
      <alignment horizontal="center"/>
      <protection locked="0"/>
    </xf>
    <xf numFmtId="0" fontId="216" fillId="0" borderId="12" xfId="55" applyFont="1" applyBorder="1" applyAlignment="1">
      <alignment horizontal="center" vertical="center"/>
      <protection/>
    </xf>
    <xf numFmtId="0" fontId="216" fillId="0" borderId="12" xfId="55" applyFont="1" applyBorder="1" applyAlignment="1">
      <alignment horizontal="center" vertical="center" wrapText="1"/>
      <protection/>
    </xf>
    <xf numFmtId="0" fontId="218" fillId="0" borderId="12" xfId="55" applyFont="1" applyBorder="1" applyAlignment="1">
      <alignment horizontal="center" vertical="center" wrapText="1"/>
      <protection/>
    </xf>
    <xf numFmtId="0" fontId="62" fillId="13" borderId="39" xfId="0" applyFont="1" applyFill="1" applyBorder="1" applyAlignment="1" applyProtection="1" quotePrefix="1">
      <alignment horizontal="center" vertical="center"/>
      <protection locked="0"/>
    </xf>
    <xf numFmtId="0" fontId="62" fillId="13" borderId="39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 vertical="center"/>
    </xf>
    <xf numFmtId="0" fontId="284" fillId="0" borderId="12" xfId="55" applyFont="1" applyBorder="1" applyAlignment="1">
      <alignment horizontal="center" vertical="center" wrapText="1"/>
      <protection/>
    </xf>
    <xf numFmtId="0" fontId="30" fillId="0" borderId="12" xfId="0" applyFont="1" applyBorder="1" applyAlignment="1">
      <alignment horizontal="center" vertical="center"/>
    </xf>
    <xf numFmtId="0" fontId="236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9" fillId="0" borderId="12" xfId="55" applyFont="1" applyBorder="1" applyAlignment="1">
      <alignment horizontal="center" vertical="center" wrapText="1"/>
      <protection/>
    </xf>
    <xf numFmtId="0" fontId="266" fillId="0" borderId="78" xfId="0" applyFont="1" applyBorder="1" applyAlignment="1">
      <alignment horizontal="center" vertical="center"/>
    </xf>
    <xf numFmtId="0" fontId="266" fillId="0" borderId="79" xfId="0" applyFont="1" applyBorder="1" applyAlignment="1">
      <alignment horizontal="center" vertical="center"/>
    </xf>
    <xf numFmtId="0" fontId="260" fillId="0" borderId="79" xfId="0" applyFont="1" applyBorder="1" applyAlignment="1">
      <alignment horizontal="left" vertical="center"/>
    </xf>
    <xf numFmtId="0" fontId="260" fillId="0" borderId="52" xfId="0" applyFont="1" applyBorder="1" applyAlignment="1">
      <alignment horizontal="left" vertical="center"/>
    </xf>
    <xf numFmtId="0" fontId="276" fillId="0" borderId="78" xfId="0" applyFont="1" applyBorder="1" applyAlignment="1">
      <alignment horizontal="center" vertical="center"/>
    </xf>
    <xf numFmtId="0" fontId="276" fillId="0" borderId="79" xfId="0" applyFont="1" applyBorder="1" applyAlignment="1">
      <alignment horizontal="center" vertical="center"/>
    </xf>
    <xf numFmtId="0" fontId="259" fillId="0" borderId="0" xfId="0" applyFont="1" applyAlignment="1">
      <alignment horizontal="center"/>
    </xf>
    <xf numFmtId="0" fontId="259" fillId="0" borderId="39" xfId="0" applyFont="1" applyBorder="1" applyAlignment="1">
      <alignment horizontal="center"/>
    </xf>
    <xf numFmtId="0" fontId="198" fillId="0" borderId="19" xfId="0" applyFont="1" applyBorder="1" applyAlignment="1">
      <alignment horizontal="center" vertical="center" wrapText="1"/>
    </xf>
    <xf numFmtId="0" fontId="198" fillId="0" borderId="101" xfId="0" applyFont="1" applyBorder="1" applyAlignment="1">
      <alignment horizontal="center" vertical="center" wrapText="1"/>
    </xf>
    <xf numFmtId="0" fontId="253" fillId="0" borderId="39" xfId="0" applyFont="1" applyBorder="1" applyAlignment="1">
      <alignment horizontal="left" vertical="center"/>
    </xf>
    <xf numFmtId="0" fontId="253" fillId="0" borderId="26" xfId="0" applyFont="1" applyBorder="1" applyAlignment="1">
      <alignment horizontal="left" vertical="center"/>
    </xf>
    <xf numFmtId="0" fontId="197" fillId="0" borderId="0" xfId="0" applyFont="1" applyAlignment="1">
      <alignment horizontal="center"/>
    </xf>
    <xf numFmtId="0" fontId="210" fillId="0" borderId="0" xfId="0" applyFont="1" applyAlignment="1">
      <alignment horizontal="right" vertical="center"/>
    </xf>
    <xf numFmtId="0" fontId="210" fillId="0" borderId="105" xfId="0" applyFont="1" applyBorder="1" applyAlignment="1">
      <alignment horizontal="right" vertical="center"/>
    </xf>
    <xf numFmtId="0" fontId="203" fillId="0" borderId="23" xfId="0" applyFont="1" applyBorder="1" applyAlignment="1">
      <alignment horizontal="center" vertical="center" wrapText="1"/>
    </xf>
    <xf numFmtId="0" fontId="203" fillId="0" borderId="70" xfId="0" applyFont="1" applyBorder="1" applyAlignment="1">
      <alignment horizontal="center" vertical="center" wrapText="1"/>
    </xf>
    <xf numFmtId="0" fontId="203" fillId="0" borderId="22" xfId="0" applyFont="1" applyBorder="1" applyAlignment="1">
      <alignment horizontal="center" vertical="center" wrapText="1"/>
    </xf>
    <xf numFmtId="0" fontId="203" fillId="0" borderId="47" xfId="0" applyFont="1" applyBorder="1" applyAlignment="1">
      <alignment horizontal="center" vertical="center" wrapText="1"/>
    </xf>
    <xf numFmtId="0" fontId="203" fillId="0" borderId="0" xfId="0" applyFont="1" applyBorder="1" applyAlignment="1">
      <alignment horizontal="center" vertical="center" wrapText="1"/>
    </xf>
    <xf numFmtId="0" fontId="203" fillId="0" borderId="18" xfId="0" applyFont="1" applyBorder="1" applyAlignment="1">
      <alignment horizontal="center" vertical="center" wrapText="1"/>
    </xf>
    <xf numFmtId="0" fontId="203" fillId="0" borderId="29" xfId="0" applyFont="1" applyBorder="1" applyAlignment="1">
      <alignment horizontal="center" vertical="center" wrapText="1"/>
    </xf>
    <xf numFmtId="0" fontId="203" fillId="0" borderId="11" xfId="0" applyFont="1" applyBorder="1" applyAlignment="1">
      <alignment horizontal="center" vertical="center" wrapText="1"/>
    </xf>
    <xf numFmtId="0" fontId="203" fillId="0" borderId="14" xfId="0" applyFont="1" applyBorder="1" applyAlignment="1">
      <alignment horizontal="center" vertical="center" wrapText="1"/>
    </xf>
    <xf numFmtId="0" fontId="205" fillId="0" borderId="40" xfId="0" applyFont="1" applyBorder="1" applyAlignment="1">
      <alignment horizontal="center" vertical="center" wrapText="1"/>
    </xf>
    <xf numFmtId="0" fontId="205" fillId="0" borderId="106" xfId="0" applyFont="1" applyBorder="1" applyAlignment="1">
      <alignment horizontal="center" vertical="center" wrapText="1"/>
    </xf>
    <xf numFmtId="0" fontId="205" fillId="0" borderId="41" xfId="0" applyFont="1" applyBorder="1" applyAlignment="1">
      <alignment horizontal="center" vertical="center" wrapText="1"/>
    </xf>
    <xf numFmtId="0" fontId="197" fillId="0" borderId="44" xfId="0" applyFont="1" applyBorder="1" applyAlignment="1">
      <alignment horizontal="center" vertical="center" wrapText="1"/>
    </xf>
    <xf numFmtId="0" fontId="252" fillId="0" borderId="46" xfId="0" applyFont="1" applyBorder="1" applyAlignment="1">
      <alignment horizontal="center"/>
    </xf>
    <xf numFmtId="0" fontId="252" fillId="0" borderId="0" xfId="0" applyFont="1" applyAlignment="1">
      <alignment wrapText="1"/>
    </xf>
    <xf numFmtId="0" fontId="252" fillId="0" borderId="0" xfId="0" applyFont="1" applyAlignment="1">
      <alignment horizontal="left" wrapText="1"/>
    </xf>
    <xf numFmtId="0" fontId="197" fillId="0" borderId="0" xfId="0" applyFont="1" applyAlignment="1">
      <alignment horizontal="left" vertical="top" wrapText="1"/>
    </xf>
    <xf numFmtId="0" fontId="205" fillId="0" borderId="35" xfId="0" applyFont="1" applyBorder="1" applyAlignment="1">
      <alignment horizontal="center" vertical="top" wrapText="1"/>
    </xf>
    <xf numFmtId="0" fontId="205" fillId="0" borderId="45" xfId="0" applyFont="1" applyBorder="1" applyAlignment="1">
      <alignment horizontal="center" vertical="top" wrapText="1"/>
    </xf>
    <xf numFmtId="0" fontId="214" fillId="0" borderId="0" xfId="0" applyFont="1" applyAlignment="1">
      <alignment horizontal="center" vertical="top"/>
    </xf>
    <xf numFmtId="0" fontId="202" fillId="0" borderId="0" xfId="0" applyFont="1" applyBorder="1" applyAlignment="1">
      <alignment horizontal="center" vertical="center"/>
    </xf>
    <xf numFmtId="0" fontId="198" fillId="0" borderId="19" xfId="0" applyFont="1" applyBorder="1" applyAlignment="1">
      <alignment horizontal="left" vertical="center"/>
    </xf>
    <xf numFmtId="0" fontId="198" fillId="0" borderId="102" xfId="0" applyFont="1" applyBorder="1" applyAlignment="1">
      <alignment horizontal="left" vertical="center"/>
    </xf>
    <xf numFmtId="0" fontId="198" fillId="0" borderId="101" xfId="0" applyFont="1" applyBorder="1" applyAlignment="1">
      <alignment horizontal="left" vertical="center"/>
    </xf>
    <xf numFmtId="0" fontId="198" fillId="0" borderId="19" xfId="0" applyFont="1" applyBorder="1" applyAlignment="1">
      <alignment horizontal="left"/>
    </xf>
    <xf numFmtId="0" fontId="198" fillId="0" borderId="102" xfId="0" applyFont="1" applyBorder="1" applyAlignment="1">
      <alignment horizontal="left"/>
    </xf>
    <xf numFmtId="0" fontId="198" fillId="0" borderId="101" xfId="0" applyFont="1" applyBorder="1" applyAlignment="1">
      <alignment horizontal="left"/>
    </xf>
    <xf numFmtId="0" fontId="197" fillId="0" borderId="40" xfId="0" applyFont="1" applyBorder="1" applyAlignment="1">
      <alignment horizontal="center" vertical="center"/>
    </xf>
    <xf numFmtId="0" fontId="197" fillId="0" borderId="106" xfId="0" applyFont="1" applyBorder="1" applyAlignment="1">
      <alignment horizontal="center" vertical="center"/>
    </xf>
    <xf numFmtId="0" fontId="197" fillId="0" borderId="41" xfId="0" applyFont="1" applyBorder="1" applyAlignment="1">
      <alignment horizontal="center" vertical="center"/>
    </xf>
    <xf numFmtId="0" fontId="210" fillId="0" borderId="36" xfId="0" applyFont="1" applyBorder="1" applyAlignment="1">
      <alignment horizontal="left" vertical="center"/>
    </xf>
    <xf numFmtId="0" fontId="210" fillId="0" borderId="45" xfId="0" applyFont="1" applyBorder="1" applyAlignment="1">
      <alignment horizontal="left" vertical="center"/>
    </xf>
    <xf numFmtId="0" fontId="210" fillId="0" borderId="39" xfId="0" applyFont="1" applyBorder="1" applyAlignment="1">
      <alignment horizontal="left" vertical="center"/>
    </xf>
    <xf numFmtId="0" fontId="210" fillId="0" borderId="26" xfId="0" applyFont="1" applyBorder="1" applyAlignment="1">
      <alignment horizontal="left" vertical="center"/>
    </xf>
    <xf numFmtId="0" fontId="210" fillId="0" borderId="0" xfId="0" applyFont="1" applyBorder="1" applyAlignment="1">
      <alignment horizontal="right"/>
    </xf>
    <xf numFmtId="0" fontId="210" fillId="0" borderId="105" xfId="0" applyFont="1" applyBorder="1" applyAlignment="1">
      <alignment horizontal="right"/>
    </xf>
    <xf numFmtId="0" fontId="253" fillId="0" borderId="0" xfId="0" applyFont="1" applyBorder="1" applyAlignment="1">
      <alignment horizontal="left" vertical="center"/>
    </xf>
    <xf numFmtId="0" fontId="253" fillId="0" borderId="18" xfId="0" applyFont="1" applyBorder="1" applyAlignment="1">
      <alignment horizontal="left" vertical="center"/>
    </xf>
    <xf numFmtId="0" fontId="198" fillId="0" borderId="107" xfId="0" applyFont="1" applyBorder="1" applyAlignment="1">
      <alignment horizontal="center" vertical="center" textRotation="255"/>
    </xf>
    <xf numFmtId="0" fontId="198" fillId="0" borderId="108" xfId="0" applyFont="1" applyBorder="1" applyAlignment="1">
      <alignment horizontal="center" vertical="center" textRotation="255"/>
    </xf>
    <xf numFmtId="0" fontId="198" fillId="0" borderId="57" xfId="0" applyFont="1" applyBorder="1" applyAlignment="1">
      <alignment horizontal="center" vertical="center" textRotation="255"/>
    </xf>
    <xf numFmtId="0" fontId="266" fillId="0" borderId="107" xfId="0" applyFont="1" applyBorder="1" applyAlignment="1">
      <alignment horizontal="center" vertical="center" textRotation="255"/>
    </xf>
    <xf numFmtId="0" fontId="266" fillId="0" borderId="108" xfId="0" applyFont="1" applyBorder="1" applyAlignment="1">
      <alignment horizontal="center" vertical="center" textRotation="255"/>
    </xf>
    <xf numFmtId="0" fontId="266" fillId="0" borderId="57" xfId="0" applyFont="1" applyBorder="1" applyAlignment="1">
      <alignment horizontal="center" vertical="center" textRotation="255"/>
    </xf>
    <xf numFmtId="0" fontId="213" fillId="13" borderId="19" xfId="0" applyFont="1" applyFill="1" applyBorder="1" applyAlignment="1" applyProtection="1">
      <alignment horizontal="left" vertical="center"/>
      <protection locked="0"/>
    </xf>
    <xf numFmtId="0" fontId="213" fillId="13" borderId="102" xfId="0" applyFont="1" applyFill="1" applyBorder="1" applyAlignment="1" applyProtection="1">
      <alignment horizontal="left" vertical="center"/>
      <protection locked="0"/>
    </xf>
    <xf numFmtId="0" fontId="213" fillId="13" borderId="101" xfId="0" applyFont="1" applyFill="1" applyBorder="1" applyAlignment="1" applyProtection="1">
      <alignment horizontal="left" vertical="center"/>
      <protection locked="0"/>
    </xf>
    <xf numFmtId="0" fontId="209" fillId="0" borderId="70" xfId="0" applyFont="1" applyBorder="1" applyAlignment="1">
      <alignment horizontal="center" vertical="top" wrapText="1"/>
    </xf>
    <xf numFmtId="0" fontId="209" fillId="0" borderId="11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52" fillId="0" borderId="102" xfId="0" applyFont="1" applyBorder="1" applyAlignment="1">
      <alignment horizontal="left" vertical="center"/>
    </xf>
    <xf numFmtId="0" fontId="252" fillId="0" borderId="50" xfId="0" applyFont="1" applyBorder="1" applyAlignment="1">
      <alignment horizontal="left" vertical="center"/>
    </xf>
    <xf numFmtId="0" fontId="200" fillId="0" borderId="0" xfId="0" applyFont="1" applyAlignment="1">
      <alignment horizontal="center" vertical="center"/>
    </xf>
    <xf numFmtId="0" fontId="202" fillId="0" borderId="0" xfId="0" applyFont="1" applyAlignment="1">
      <alignment horizontal="center" vertical="center"/>
    </xf>
    <xf numFmtId="0" fontId="214" fillId="0" borderId="0" xfId="0" applyFont="1" applyAlignment="1">
      <alignment horizontal="center" vertical="center"/>
    </xf>
    <xf numFmtId="0" fontId="213" fillId="0" borderId="19" xfId="0" applyFont="1" applyBorder="1" applyAlignment="1">
      <alignment horizontal="left" vertical="center"/>
    </xf>
    <xf numFmtId="0" fontId="213" fillId="0" borderId="102" xfId="0" applyFont="1" applyBorder="1" applyAlignment="1">
      <alignment horizontal="left" vertical="center"/>
    </xf>
    <xf numFmtId="0" fontId="213" fillId="0" borderId="101" xfId="0" applyFont="1" applyBorder="1" applyAlignment="1">
      <alignment horizontal="left" vertical="center"/>
    </xf>
    <xf numFmtId="0" fontId="211" fillId="0" borderId="0" xfId="0" applyFont="1" applyAlignment="1">
      <alignment horizontal="right" vertical="center"/>
    </xf>
    <xf numFmtId="0" fontId="211" fillId="0" borderId="105" xfId="0" applyFont="1" applyBorder="1" applyAlignment="1">
      <alignment horizontal="right" vertical="center"/>
    </xf>
    <xf numFmtId="0" fontId="209" fillId="0" borderId="29" xfId="0" applyFont="1" applyBorder="1" applyAlignment="1">
      <alignment horizontal="center" vertical="center" wrapText="1"/>
    </xf>
    <xf numFmtId="0" fontId="209" fillId="0" borderId="11" xfId="0" applyFont="1" applyBorder="1" applyAlignment="1">
      <alignment horizontal="center" vertical="center" wrapText="1"/>
    </xf>
    <xf numFmtId="0" fontId="209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11" fillId="0" borderId="0" xfId="0" applyFont="1" applyBorder="1" applyAlignment="1">
      <alignment horizontal="right" vertical="center"/>
    </xf>
    <xf numFmtId="0" fontId="198" fillId="0" borderId="102" xfId="0" applyFont="1" applyBorder="1" applyAlignment="1">
      <alignment horizontal="center" vertical="center" wrapText="1"/>
    </xf>
    <xf numFmtId="0" fontId="211" fillId="0" borderId="13" xfId="0" applyFont="1" applyBorder="1" applyAlignment="1">
      <alignment horizontal="right" vertical="center"/>
    </xf>
    <xf numFmtId="0" fontId="198" fillId="0" borderId="23" xfId="0" applyFont="1" applyBorder="1" applyAlignment="1">
      <alignment horizontal="center" wrapText="1"/>
    </xf>
    <xf numFmtId="0" fontId="198" fillId="0" borderId="70" xfId="0" applyFont="1" applyBorder="1" applyAlignment="1">
      <alignment horizontal="center" wrapText="1"/>
    </xf>
    <xf numFmtId="0" fontId="198" fillId="0" borderId="22" xfId="0" applyFont="1" applyBorder="1" applyAlignment="1">
      <alignment horizontal="center" wrapText="1"/>
    </xf>
    <xf numFmtId="0" fontId="198" fillId="0" borderId="47" xfId="0" applyFont="1" applyBorder="1" applyAlignment="1">
      <alignment horizontal="center" wrapText="1"/>
    </xf>
    <xf numFmtId="0" fontId="198" fillId="0" borderId="0" xfId="0" applyFont="1" applyBorder="1" applyAlignment="1">
      <alignment horizontal="center" wrapText="1"/>
    </xf>
    <xf numFmtId="0" fontId="198" fillId="0" borderId="18" xfId="0" applyFont="1" applyBorder="1" applyAlignment="1">
      <alignment horizontal="center" wrapText="1"/>
    </xf>
    <xf numFmtId="0" fontId="209" fillId="0" borderId="79" xfId="0" applyFont="1" applyBorder="1" applyAlignment="1">
      <alignment horizontal="center" vertical="center"/>
    </xf>
    <xf numFmtId="0" fontId="209" fillId="0" borderId="52" xfId="0" applyFont="1" applyBorder="1" applyAlignment="1">
      <alignment horizontal="center" vertical="center"/>
    </xf>
    <xf numFmtId="0" fontId="285" fillId="0" borderId="39" xfId="0" applyFont="1" applyBorder="1" applyAlignment="1">
      <alignment vertical="center"/>
    </xf>
    <xf numFmtId="0" fontId="285" fillId="0" borderId="26" xfId="0" applyFont="1" applyBorder="1" applyAlignment="1">
      <alignment vertical="center"/>
    </xf>
    <xf numFmtId="0" fontId="285" fillId="0" borderId="102" xfId="0" applyFont="1" applyBorder="1" applyAlignment="1">
      <alignment vertical="center"/>
    </xf>
    <xf numFmtId="0" fontId="285" fillId="0" borderId="50" xfId="0" applyFont="1" applyBorder="1" applyAlignment="1">
      <alignment vertical="center"/>
    </xf>
    <xf numFmtId="0" fontId="285" fillId="0" borderId="109" xfId="0" applyFont="1" applyBorder="1" applyAlignment="1">
      <alignment vertical="center"/>
    </xf>
    <xf numFmtId="0" fontId="285" fillId="0" borderId="93" xfId="0" applyFont="1" applyBorder="1" applyAlignment="1">
      <alignment vertical="center"/>
    </xf>
    <xf numFmtId="0" fontId="197" fillId="0" borderId="36" xfId="0" applyFont="1" applyBorder="1" applyAlignment="1">
      <alignment horizontal="left" vertical="center"/>
    </xf>
    <xf numFmtId="0" fontId="197" fillId="0" borderId="45" xfId="0" applyFont="1" applyBorder="1" applyAlignment="1">
      <alignment horizontal="left" vertical="center"/>
    </xf>
    <xf numFmtId="0" fontId="197" fillId="0" borderId="102" xfId="0" applyFont="1" applyBorder="1" applyAlignment="1">
      <alignment horizontal="left" vertical="center"/>
    </xf>
    <xf numFmtId="0" fontId="197" fillId="0" borderId="50" xfId="0" applyFont="1" applyBorder="1" applyAlignment="1">
      <alignment horizontal="left" vertical="center"/>
    </xf>
    <xf numFmtId="0" fontId="261" fillId="0" borderId="0" xfId="0" applyFont="1" applyAlignment="1">
      <alignment horizontal="left" vertical="center"/>
    </xf>
    <xf numFmtId="0" fontId="258" fillId="0" borderId="47" xfId="0" applyFont="1" applyBorder="1" applyAlignment="1">
      <alignment horizontal="left"/>
    </xf>
    <xf numFmtId="0" fontId="258" fillId="0" borderId="0" xfId="0" applyFont="1" applyBorder="1" applyAlignment="1">
      <alignment horizontal="left"/>
    </xf>
    <xf numFmtId="0" fontId="258" fillId="0" borderId="18" xfId="0" applyFont="1" applyBorder="1" applyAlignment="1">
      <alignment horizontal="left"/>
    </xf>
    <xf numFmtId="0" fontId="269" fillId="0" borderId="29" xfId="0" applyFont="1" applyBorder="1" applyAlignment="1">
      <alignment horizontal="center" vertical="top" wrapText="1"/>
    </xf>
    <xf numFmtId="0" fontId="269" fillId="0" borderId="11" xfId="0" applyFont="1" applyBorder="1" applyAlignment="1">
      <alignment horizontal="center" vertical="top" wrapText="1"/>
    </xf>
    <xf numFmtId="0" fontId="269" fillId="0" borderId="14" xfId="0" applyFont="1" applyBorder="1" applyAlignment="1">
      <alignment horizontal="center" vertical="top" wrapText="1"/>
    </xf>
    <xf numFmtId="0" fontId="258" fillId="0" borderId="11" xfId="0" applyFont="1" applyBorder="1" applyAlignment="1">
      <alignment horizontal="center" vertical="center"/>
    </xf>
    <xf numFmtId="0" fontId="258" fillId="0" borderId="14" xfId="0" applyFont="1" applyBorder="1" applyAlignment="1">
      <alignment horizontal="center" vertical="center"/>
    </xf>
    <xf numFmtId="0" fontId="252" fillId="0" borderId="95" xfId="0" applyFont="1" applyBorder="1" applyAlignment="1">
      <alignment horizontal="center" vertical="center" wrapText="1"/>
    </xf>
    <xf numFmtId="0" fontId="252" fillId="0" borderId="98" xfId="0" applyFont="1" applyBorder="1" applyAlignment="1">
      <alignment horizontal="center" vertical="center" wrapText="1"/>
    </xf>
    <xf numFmtId="0" fontId="252" fillId="0" borderId="96" xfId="0" applyFont="1" applyBorder="1" applyAlignment="1">
      <alignment horizontal="center" vertical="center" wrapText="1"/>
    </xf>
    <xf numFmtId="0" fontId="252" fillId="0" borderId="97" xfId="0" applyFont="1" applyBorder="1" applyAlignment="1">
      <alignment horizontal="center" vertical="center" wrapText="1"/>
    </xf>
    <xf numFmtId="0" fontId="286" fillId="0" borderId="79" xfId="0" applyFont="1" applyBorder="1" applyAlignment="1">
      <alignment horizontal="center" vertical="center"/>
    </xf>
    <xf numFmtId="0" fontId="286" fillId="0" borderId="52" xfId="0" applyFont="1" applyBorder="1" applyAlignment="1">
      <alignment horizontal="center" vertical="center"/>
    </xf>
    <xf numFmtId="0" fontId="252" fillId="0" borderId="29" xfId="0" applyFont="1" applyBorder="1" applyAlignment="1">
      <alignment horizontal="center" vertical="center"/>
    </xf>
    <xf numFmtId="0" fontId="252" fillId="0" borderId="11" xfId="0" applyFont="1" applyBorder="1" applyAlignment="1">
      <alignment horizontal="center" vertical="center"/>
    </xf>
    <xf numFmtId="0" fontId="252" fillId="0" borderId="14" xfId="0" applyFont="1" applyBorder="1" applyAlignment="1">
      <alignment horizontal="center" vertical="center"/>
    </xf>
    <xf numFmtId="0" fontId="263" fillId="0" borderId="0" xfId="0" applyFont="1" applyBorder="1" applyAlignment="1">
      <alignment horizontal="left" vertical="center"/>
    </xf>
    <xf numFmtId="0" fontId="252" fillId="0" borderId="0" xfId="0" applyFont="1" applyBorder="1" applyAlignment="1">
      <alignment horizontal="center" vertical="center"/>
    </xf>
    <xf numFmtId="0" fontId="253" fillId="0" borderId="37" xfId="0" applyFont="1" applyBorder="1" applyAlignment="1">
      <alignment horizontal="center" vertical="center"/>
    </xf>
    <xf numFmtId="0" fontId="253" fillId="0" borderId="30" xfId="0" applyFont="1" applyBorder="1" applyAlignment="1">
      <alignment horizontal="center" vertical="center"/>
    </xf>
    <xf numFmtId="0" fontId="253" fillId="0" borderId="76" xfId="0" applyFont="1" applyBorder="1" applyAlignment="1">
      <alignment horizontal="center" vertical="center"/>
    </xf>
    <xf numFmtId="0" fontId="253" fillId="0" borderId="12" xfId="0" applyFont="1" applyBorder="1" applyAlignment="1">
      <alignment horizontal="center" vertical="center"/>
    </xf>
    <xf numFmtId="0" fontId="266" fillId="0" borderId="110" xfId="0" applyFont="1" applyBorder="1" applyAlignment="1">
      <alignment horizontal="center" vertical="center"/>
    </xf>
    <xf numFmtId="0" fontId="266" fillId="0" borderId="72" xfId="0" applyFont="1" applyBorder="1" applyAlignment="1">
      <alignment horizontal="center" vertical="center"/>
    </xf>
    <xf numFmtId="0" fontId="252" fillId="0" borderId="0" xfId="0" applyFont="1" applyBorder="1" applyAlignment="1">
      <alignment horizontal="left" vertical="center" wrapText="1"/>
    </xf>
    <xf numFmtId="0" fontId="252" fillId="0" borderId="18" xfId="0" applyFont="1" applyBorder="1" applyAlignment="1">
      <alignment horizontal="left" vertical="center" wrapText="1"/>
    </xf>
    <xf numFmtId="0" fontId="269" fillId="0" borderId="0" xfId="0" applyFont="1" applyAlignment="1">
      <alignment horizontal="left" vertical="center"/>
    </xf>
    <xf numFmtId="0" fontId="252" fillId="0" borderId="23" xfId="0" applyFont="1" applyBorder="1" applyAlignment="1">
      <alignment horizontal="center" vertical="center"/>
    </xf>
    <xf numFmtId="0" fontId="252" fillId="0" borderId="70" xfId="0" applyFont="1" applyBorder="1" applyAlignment="1">
      <alignment horizontal="center" vertical="center"/>
    </xf>
    <xf numFmtId="0" fontId="252" fillId="0" borderId="22" xfId="0" applyFont="1" applyBorder="1" applyAlignment="1">
      <alignment horizontal="center" vertical="center"/>
    </xf>
    <xf numFmtId="0" fontId="260" fillId="0" borderId="23" xfId="0" applyFont="1" applyBorder="1" applyAlignment="1">
      <alignment horizontal="right" vertical="center" wrapText="1"/>
    </xf>
    <xf numFmtId="0" fontId="260" fillId="0" borderId="70" xfId="0" applyFont="1" applyBorder="1" applyAlignment="1">
      <alignment horizontal="right" vertical="center" wrapText="1"/>
    </xf>
    <xf numFmtId="0" fontId="260" fillId="0" borderId="29" xfId="0" applyFont="1" applyBorder="1" applyAlignment="1">
      <alignment horizontal="right" vertical="center" wrapText="1"/>
    </xf>
    <xf numFmtId="0" fontId="260" fillId="0" borderId="11" xfId="0" applyFont="1" applyBorder="1" applyAlignment="1">
      <alignment horizontal="right" vertical="center" wrapText="1"/>
    </xf>
    <xf numFmtId="0" fontId="275" fillId="0" borderId="22" xfId="0" applyFont="1" applyBorder="1" applyAlignment="1">
      <alignment horizontal="center" vertical="center"/>
    </xf>
    <xf numFmtId="0" fontId="275" fillId="0" borderId="14" xfId="0" applyFont="1" applyBorder="1" applyAlignment="1">
      <alignment horizontal="center" vertical="center"/>
    </xf>
    <xf numFmtId="0" fontId="258" fillId="0" borderId="35" xfId="0" applyFont="1" applyBorder="1" applyAlignment="1">
      <alignment horizontal="center" vertical="center" wrapText="1"/>
    </xf>
    <xf numFmtId="0" fontId="258" fillId="0" borderId="36" xfId="0" applyFont="1" applyBorder="1" applyAlignment="1">
      <alignment horizontal="center" vertical="center" wrapText="1"/>
    </xf>
    <xf numFmtId="0" fontId="258" fillId="0" borderId="45" xfId="0" applyFont="1" applyBorder="1" applyAlignment="1">
      <alignment horizontal="center" vertical="center" wrapText="1"/>
    </xf>
    <xf numFmtId="0" fontId="268" fillId="0" borderId="30" xfId="0" applyFont="1" applyBorder="1" applyAlignment="1">
      <alignment horizontal="center" vertical="center" wrapText="1"/>
    </xf>
    <xf numFmtId="0" fontId="268" fillId="0" borderId="12" xfId="0" applyFont="1" applyBorder="1" applyAlignment="1">
      <alignment horizontal="center" vertical="center" wrapText="1"/>
    </xf>
    <xf numFmtId="0" fontId="268" fillId="0" borderId="19" xfId="0" applyFont="1" applyBorder="1" applyAlignment="1">
      <alignment horizontal="center" vertical="center" wrapText="1"/>
    </xf>
    <xf numFmtId="0" fontId="261" fillId="0" borderId="39" xfId="0" applyFont="1" applyBorder="1" applyAlignment="1">
      <alignment horizontal="center" vertical="center"/>
    </xf>
    <xf numFmtId="0" fontId="261" fillId="0" borderId="46" xfId="0" applyFont="1" applyBorder="1" applyAlignment="1">
      <alignment horizontal="center" vertical="center"/>
    </xf>
    <xf numFmtId="0" fontId="261" fillId="0" borderId="0" xfId="0" applyFont="1" applyBorder="1" applyAlignment="1">
      <alignment horizontal="left" vertical="center"/>
    </xf>
    <xf numFmtId="0" fontId="268" fillId="0" borderId="23" xfId="0" applyFont="1" applyBorder="1" applyAlignment="1">
      <alignment horizontal="center" vertical="center"/>
    </xf>
    <xf numFmtId="0" fontId="268" fillId="0" borderId="70" xfId="0" applyFont="1" applyBorder="1" applyAlignment="1">
      <alignment horizontal="center" vertical="center"/>
    </xf>
    <xf numFmtId="0" fontId="268" fillId="0" borderId="25" xfId="0" applyFont="1" applyBorder="1" applyAlignment="1">
      <alignment horizontal="center" vertical="center"/>
    </xf>
    <xf numFmtId="0" fontId="268" fillId="0" borderId="39" xfId="0" applyFont="1" applyBorder="1" applyAlignment="1">
      <alignment horizontal="center" vertical="center"/>
    </xf>
    <xf numFmtId="0" fontId="253" fillId="0" borderId="30" xfId="0" applyFont="1" applyBorder="1" applyAlignment="1">
      <alignment horizontal="center" vertical="center" wrapText="1"/>
    </xf>
    <xf numFmtId="0" fontId="253" fillId="0" borderId="12" xfId="0" applyFont="1" applyBorder="1" applyAlignment="1">
      <alignment horizontal="center" vertical="center" wrapText="1"/>
    </xf>
    <xf numFmtId="0" fontId="258" fillId="0" borderId="47" xfId="0" applyFont="1" applyBorder="1" applyAlignment="1">
      <alignment horizontal="left" vertical="center"/>
    </xf>
    <xf numFmtId="0" fontId="258" fillId="0" borderId="0" xfId="0" applyFont="1" applyBorder="1" applyAlignment="1">
      <alignment horizontal="left" vertical="center"/>
    </xf>
    <xf numFmtId="0" fontId="258" fillId="0" borderId="18" xfId="0" applyFont="1" applyBorder="1" applyAlignment="1">
      <alignment horizontal="left" vertical="center"/>
    </xf>
    <xf numFmtId="0" fontId="261" fillId="0" borderId="0" xfId="0" applyFont="1" applyAlignment="1">
      <alignment horizontal="center" vertical="center"/>
    </xf>
    <xf numFmtId="0" fontId="268" fillId="0" borderId="0" xfId="0" applyFont="1" applyBorder="1" applyAlignment="1">
      <alignment vertical="center" wrapText="1"/>
    </xf>
    <xf numFmtId="0" fontId="268" fillId="0" borderId="0" xfId="0" applyFont="1" applyBorder="1" applyAlignment="1">
      <alignment horizontal="left" vertical="center"/>
    </xf>
    <xf numFmtId="0" fontId="261" fillId="0" borderId="0" xfId="0" applyFont="1" applyAlignment="1">
      <alignment horizontal="center" vertical="center" wrapText="1"/>
    </xf>
    <xf numFmtId="0" fontId="268" fillId="0" borderId="71" xfId="0" applyFont="1" applyBorder="1" applyAlignment="1">
      <alignment horizontal="center" vertical="center" wrapText="1"/>
    </xf>
    <xf numFmtId="0" fontId="268" fillId="0" borderId="46" xfId="0" applyFont="1" applyBorder="1" applyAlignment="1">
      <alignment horizontal="center" vertical="center" wrapText="1"/>
    </xf>
    <xf numFmtId="0" fontId="268" fillId="0" borderId="25" xfId="0" applyFont="1" applyBorder="1" applyAlignment="1">
      <alignment horizontal="center" vertical="center" wrapText="1"/>
    </xf>
    <xf numFmtId="0" fontId="268" fillId="0" borderId="39" xfId="0" applyFont="1" applyBorder="1" applyAlignment="1">
      <alignment horizontal="center" vertical="center" wrapText="1"/>
    </xf>
    <xf numFmtId="0" fontId="287" fillId="0" borderId="17" xfId="0" applyFont="1" applyBorder="1" applyAlignment="1">
      <alignment horizontal="center" vertical="top" wrapText="1"/>
    </xf>
    <xf numFmtId="0" fontId="287" fillId="0" borderId="37" xfId="0" applyFont="1" applyBorder="1" applyAlignment="1">
      <alignment horizontal="center" vertical="top" wrapText="1"/>
    </xf>
    <xf numFmtId="0" fontId="287" fillId="0" borderId="27" xfId="0" applyFont="1" applyBorder="1" applyAlignment="1">
      <alignment horizontal="center" vertical="top" wrapText="1"/>
    </xf>
    <xf numFmtId="0" fontId="287" fillId="0" borderId="76" xfId="0" applyFont="1" applyBorder="1" applyAlignment="1">
      <alignment horizontal="center" vertical="top" wrapText="1"/>
    </xf>
    <xf numFmtId="0" fontId="261" fillId="0" borderId="39" xfId="0" applyFont="1" applyBorder="1" applyAlignment="1">
      <alignment horizontal="center" vertical="center" wrapText="1"/>
    </xf>
    <xf numFmtId="0" fontId="268" fillId="0" borderId="30" xfId="0" applyFont="1" applyBorder="1" applyAlignment="1">
      <alignment horizontal="center" vertical="center"/>
    </xf>
    <xf numFmtId="0" fontId="268" fillId="0" borderId="12" xfId="0" applyFont="1" applyBorder="1" applyAlignment="1">
      <alignment horizontal="center" vertical="center"/>
    </xf>
    <xf numFmtId="0" fontId="268" fillId="0" borderId="19" xfId="0" applyFont="1" applyBorder="1" applyAlignment="1">
      <alignment horizontal="center" vertical="center"/>
    </xf>
    <xf numFmtId="0" fontId="287" fillId="0" borderId="30" xfId="0" applyFont="1" applyBorder="1" applyAlignment="1">
      <alignment horizontal="center" vertical="top" wrapText="1"/>
    </xf>
    <xf numFmtId="0" fontId="287" fillId="0" borderId="12" xfId="0" applyFont="1" applyBorder="1" applyAlignment="1">
      <alignment horizontal="center" vertical="top" wrapText="1"/>
    </xf>
    <xf numFmtId="0" fontId="261" fillId="0" borderId="0" xfId="0" applyFont="1" applyAlignment="1">
      <alignment horizontal="left" vertical="top" wrapText="1"/>
    </xf>
    <xf numFmtId="9" fontId="253" fillId="0" borderId="30" xfId="0" applyNumberFormat="1" applyFont="1" applyBorder="1" applyAlignment="1">
      <alignment horizontal="center" vertical="center"/>
    </xf>
    <xf numFmtId="0" fontId="261" fillId="0" borderId="0" xfId="0" applyFont="1" applyAlignment="1">
      <alignment horizontal="left" vertical="center" wrapText="1"/>
    </xf>
    <xf numFmtId="167" fontId="253" fillId="0" borderId="17" xfId="0" applyNumberFormat="1" applyFont="1" applyBorder="1" applyAlignment="1">
      <alignment horizontal="center" vertical="center" textRotation="87"/>
    </xf>
    <xf numFmtId="167" fontId="253" fillId="0" borderId="37" xfId="0" applyNumberFormat="1" applyFont="1" applyBorder="1" applyAlignment="1">
      <alignment horizontal="center" vertical="center" textRotation="87"/>
    </xf>
    <xf numFmtId="9" fontId="253" fillId="0" borderId="27" xfId="0" applyNumberFormat="1" applyFont="1" applyBorder="1" applyAlignment="1">
      <alignment horizontal="center" vertical="center" textRotation="90"/>
    </xf>
    <xf numFmtId="0" fontId="253" fillId="0" borderId="76" xfId="0" applyFont="1" applyBorder="1" applyAlignment="1">
      <alignment horizontal="center" vertical="center" textRotation="90"/>
    </xf>
    <xf numFmtId="0" fontId="268" fillId="0" borderId="0" xfId="0" applyFont="1" applyAlignment="1">
      <alignment horizontal="left" vertical="top" wrapText="1"/>
    </xf>
    <xf numFmtId="0" fontId="260" fillId="0" borderId="30" xfId="0" applyFont="1" applyBorder="1" applyAlignment="1">
      <alignment horizontal="center" vertical="center"/>
    </xf>
    <xf numFmtId="0" fontId="260" fillId="0" borderId="12" xfId="0" applyFont="1" applyBorder="1" applyAlignment="1">
      <alignment horizontal="center" vertical="center"/>
    </xf>
    <xf numFmtId="0" fontId="260" fillId="0" borderId="19" xfId="0" applyFont="1" applyBorder="1" applyAlignment="1">
      <alignment horizontal="center" vertical="center"/>
    </xf>
    <xf numFmtId="0" fontId="252" fillId="0" borderId="0" xfId="0" applyFont="1" applyBorder="1" applyAlignment="1">
      <alignment horizontal="center" vertical="center" wrapText="1"/>
    </xf>
    <xf numFmtId="0" fontId="260" fillId="0" borderId="31" xfId="0" applyFont="1" applyBorder="1" applyAlignment="1">
      <alignment horizontal="center" vertical="center"/>
    </xf>
    <xf numFmtId="0" fontId="260" fillId="0" borderId="32" xfId="0" applyFont="1" applyBorder="1" applyAlignment="1">
      <alignment horizontal="center" vertical="center"/>
    </xf>
    <xf numFmtId="0" fontId="260" fillId="0" borderId="33" xfId="0" applyFont="1" applyBorder="1" applyAlignment="1">
      <alignment horizontal="center" vertical="center"/>
    </xf>
    <xf numFmtId="0" fontId="253" fillId="0" borderId="31" xfId="0" applyFont="1" applyBorder="1" applyAlignment="1">
      <alignment horizontal="center" vertical="center"/>
    </xf>
    <xf numFmtId="0" fontId="253" fillId="0" borderId="32" xfId="0" applyFont="1" applyBorder="1" applyAlignment="1">
      <alignment horizontal="center" vertical="center"/>
    </xf>
    <xf numFmtId="0" fontId="266" fillId="0" borderId="77" xfId="0" applyFont="1" applyBorder="1" applyAlignment="1">
      <alignment horizontal="center" vertical="center"/>
    </xf>
    <xf numFmtId="0" fontId="288" fillId="0" borderId="0" xfId="0" applyFont="1" applyAlignment="1">
      <alignment horizontal="center"/>
    </xf>
    <xf numFmtId="0" fontId="288" fillId="0" borderId="39" xfId="0" applyFont="1" applyBorder="1" applyAlignment="1">
      <alignment horizontal="center"/>
    </xf>
    <xf numFmtId="0" fontId="203" fillId="0" borderId="39" xfId="0" applyFont="1" applyBorder="1" applyAlignment="1">
      <alignment horizontal="center" vertical="center"/>
    </xf>
    <xf numFmtId="0" fontId="63" fillId="0" borderId="0" xfId="0" applyFont="1" applyAlignment="1">
      <alignment horizontal="left"/>
    </xf>
    <xf numFmtId="0" fontId="285" fillId="0" borderId="36" xfId="0" applyFont="1" applyBorder="1" applyAlignment="1">
      <alignment vertical="center"/>
    </xf>
    <xf numFmtId="0" fontId="285" fillId="0" borderId="45" xfId="0" applyFont="1" applyBorder="1" applyAlignment="1">
      <alignment vertical="center"/>
    </xf>
    <xf numFmtId="0" fontId="258" fillId="0" borderId="79" xfId="0" applyFont="1" applyBorder="1" applyAlignment="1">
      <alignment horizontal="center" vertical="center"/>
    </xf>
    <xf numFmtId="0" fontId="258" fillId="0" borderId="52" xfId="0" applyFont="1" applyBorder="1" applyAlignment="1">
      <alignment horizontal="center" vertical="center"/>
    </xf>
    <xf numFmtId="0" fontId="289" fillId="0" borderId="36" xfId="0" applyFont="1" applyBorder="1" applyAlignment="1">
      <alignment vertical="center"/>
    </xf>
    <xf numFmtId="0" fontId="289" fillId="0" borderId="45" xfId="0" applyFont="1" applyBorder="1" applyAlignment="1">
      <alignment vertical="center"/>
    </xf>
    <xf numFmtId="0" fontId="289" fillId="0" borderId="39" xfId="0" applyFont="1" applyBorder="1" applyAlignment="1">
      <alignment vertical="center"/>
    </xf>
    <xf numFmtId="0" fontId="289" fillId="0" borderId="26" xfId="0" applyFont="1" applyBorder="1" applyAlignment="1">
      <alignment vertical="center"/>
    </xf>
    <xf numFmtId="0" fontId="210" fillId="0" borderId="0" xfId="0" applyFont="1" applyBorder="1" applyAlignment="1">
      <alignment horizontal="right" vertical="center"/>
    </xf>
    <xf numFmtId="0" fontId="213" fillId="0" borderId="19" xfId="0" applyFont="1" applyBorder="1" applyAlignment="1" quotePrefix="1">
      <alignment horizontal="left" vertical="center"/>
    </xf>
    <xf numFmtId="0" fontId="210" fillId="0" borderId="19" xfId="0" applyFont="1" applyBorder="1" applyAlignment="1">
      <alignment horizontal="center" vertical="center"/>
    </xf>
    <xf numFmtId="0" fontId="210" fillId="0" borderId="101" xfId="0" applyFont="1" applyBorder="1" applyAlignment="1">
      <alignment horizontal="center" vertical="center"/>
    </xf>
    <xf numFmtId="0" fontId="210" fillId="0" borderId="13" xfId="0" applyFont="1" applyBorder="1" applyAlignment="1">
      <alignment horizontal="right" vertical="center"/>
    </xf>
    <xf numFmtId="0" fontId="204" fillId="0" borderId="19" xfId="0" applyFont="1" applyBorder="1" applyAlignment="1" quotePrefix="1">
      <alignment horizontal="left" vertical="center"/>
    </xf>
    <xf numFmtId="0" fontId="204" fillId="0" borderId="101" xfId="0" applyFont="1" applyBorder="1" applyAlignment="1">
      <alignment horizontal="left" vertical="center"/>
    </xf>
    <xf numFmtId="0" fontId="204" fillId="0" borderId="102" xfId="0" applyFont="1" applyBorder="1" applyAlignment="1">
      <alignment horizontal="left" vertical="center"/>
    </xf>
    <xf numFmtId="0" fontId="213" fillId="0" borderId="19" xfId="0" applyFont="1" applyBorder="1" applyAlignment="1" quotePrefix="1">
      <alignment horizontal="left" vertical="center" wrapText="1"/>
    </xf>
    <xf numFmtId="0" fontId="213" fillId="0" borderId="102" xfId="0" applyFont="1" applyBorder="1" applyAlignment="1">
      <alignment horizontal="left" vertical="center" wrapText="1"/>
    </xf>
    <xf numFmtId="0" fontId="213" fillId="0" borderId="101" xfId="0" applyFont="1" applyBorder="1" applyAlignment="1">
      <alignment horizontal="left" vertical="center" wrapText="1"/>
    </xf>
    <xf numFmtId="0" fontId="213" fillId="0" borderId="23" xfId="0" applyFont="1" applyBorder="1" applyAlignment="1">
      <alignment horizontal="center" vertical="center" wrapText="1"/>
    </xf>
    <xf numFmtId="0" fontId="213" fillId="0" borderId="22" xfId="0" applyFont="1" applyBorder="1" applyAlignment="1">
      <alignment horizontal="center" vertical="center" wrapText="1"/>
    </xf>
    <xf numFmtId="0" fontId="213" fillId="0" borderId="47" xfId="0" applyFont="1" applyBorder="1" applyAlignment="1">
      <alignment horizontal="center" vertical="center" wrapText="1"/>
    </xf>
    <xf numFmtId="0" fontId="213" fillId="0" borderId="18" xfId="0" applyFont="1" applyBorder="1" applyAlignment="1">
      <alignment horizontal="center" vertical="center" wrapText="1"/>
    </xf>
    <xf numFmtId="0" fontId="213" fillId="0" borderId="29" xfId="0" applyFont="1" applyBorder="1" applyAlignment="1">
      <alignment horizontal="center" vertical="center" wrapText="1"/>
    </xf>
    <xf numFmtId="0" fontId="213" fillId="0" borderId="14" xfId="0" applyFont="1" applyBorder="1" applyAlignment="1">
      <alignment horizontal="center" vertical="center" wrapText="1"/>
    </xf>
    <xf numFmtId="0" fontId="198" fillId="0" borderId="70" xfId="0" applyFont="1" applyBorder="1" applyAlignment="1">
      <alignment horizontal="center" vertical="center" wrapText="1"/>
    </xf>
    <xf numFmtId="0" fontId="198" fillId="0" borderId="0" xfId="0" applyFont="1" applyBorder="1" applyAlignment="1">
      <alignment horizontal="center" vertical="center" wrapText="1"/>
    </xf>
    <xf numFmtId="0" fontId="198" fillId="0" borderId="11" xfId="0" applyFont="1" applyBorder="1" applyAlignment="1">
      <alignment horizontal="center" vertical="center" wrapText="1"/>
    </xf>
    <xf numFmtId="0" fontId="210" fillId="0" borderId="40" xfId="0" applyFont="1" applyBorder="1" applyAlignment="1">
      <alignment horizontal="center" vertical="center" wrapText="1"/>
    </xf>
    <xf numFmtId="0" fontId="210" fillId="0" borderId="106" xfId="0" applyFont="1" applyBorder="1" applyAlignment="1">
      <alignment horizontal="center" vertical="center" wrapText="1"/>
    </xf>
    <xf numFmtId="0" fontId="210" fillId="0" borderId="41" xfId="0" applyFont="1" applyBorder="1" applyAlignment="1">
      <alignment horizontal="center" vertical="center" wrapText="1"/>
    </xf>
    <xf numFmtId="0" fontId="210" fillId="0" borderId="23" xfId="0" applyFont="1" applyBorder="1" applyAlignment="1">
      <alignment horizontal="center" vertical="center" wrapText="1"/>
    </xf>
    <xf numFmtId="0" fontId="210" fillId="0" borderId="47" xfId="0" applyFont="1" applyBorder="1" applyAlignment="1">
      <alignment horizontal="center" vertical="center" wrapText="1"/>
    </xf>
    <xf numFmtId="0" fontId="210" fillId="0" borderId="29" xfId="0" applyFont="1" applyBorder="1" applyAlignment="1">
      <alignment horizontal="center" vertical="center" wrapText="1"/>
    </xf>
    <xf numFmtId="0" fontId="210" fillId="0" borderId="78" xfId="0" applyFont="1" applyBorder="1" applyAlignment="1">
      <alignment horizontal="center" vertical="center" wrapText="1"/>
    </xf>
    <xf numFmtId="0" fontId="210" fillId="0" borderId="79" xfId="0" applyFont="1" applyBorder="1" applyAlignment="1">
      <alignment horizontal="center" vertical="center" wrapText="1"/>
    </xf>
    <xf numFmtId="0" fontId="210" fillId="0" borderId="52" xfId="0" applyFont="1" applyBorder="1" applyAlignment="1">
      <alignment horizontal="center" vertical="center" wrapText="1"/>
    </xf>
    <xf numFmtId="0" fontId="199" fillId="0" borderId="23" xfId="0" applyFont="1" applyBorder="1" applyAlignment="1">
      <alignment horizontal="center" vertical="center" wrapText="1"/>
    </xf>
    <xf numFmtId="0" fontId="199" fillId="0" borderId="22" xfId="0" applyFont="1" applyBorder="1" applyAlignment="1">
      <alignment horizontal="center" vertical="center" wrapText="1"/>
    </xf>
    <xf numFmtId="0" fontId="199" fillId="0" borderId="29" xfId="0" applyFont="1" applyBorder="1" applyAlignment="1">
      <alignment horizontal="center" vertical="center" wrapText="1"/>
    </xf>
    <xf numFmtId="0" fontId="199" fillId="0" borderId="14" xfId="0" applyFont="1" applyBorder="1" applyAlignment="1">
      <alignment horizontal="center" vertical="center" wrapText="1"/>
    </xf>
    <xf numFmtId="0" fontId="199" fillId="0" borderId="46" xfId="0" applyFont="1" applyBorder="1" applyAlignment="1">
      <alignment horizontal="center" vertical="center" wrapText="1"/>
    </xf>
    <xf numFmtId="0" fontId="199" fillId="0" borderId="84" xfId="0" applyFont="1" applyBorder="1" applyAlignment="1">
      <alignment horizontal="center" vertical="center" wrapText="1"/>
    </xf>
    <xf numFmtId="0" fontId="199" fillId="0" borderId="11" xfId="0" applyFont="1" applyBorder="1" applyAlignment="1">
      <alignment horizontal="center" vertical="center" wrapText="1"/>
    </xf>
    <xf numFmtId="1" fontId="215" fillId="0" borderId="39" xfId="55" applyNumberFormat="1" applyFont="1" applyBorder="1" applyAlignment="1">
      <alignment horizontal="left" vertical="center"/>
      <protection/>
    </xf>
    <xf numFmtId="0" fontId="209" fillId="0" borderId="25" xfId="0" applyFont="1" applyBorder="1" applyAlignment="1">
      <alignment horizontal="center" vertical="center"/>
    </xf>
    <xf numFmtId="0" fontId="209" fillId="0" borderId="26" xfId="0" applyFont="1" applyBorder="1" applyAlignment="1">
      <alignment horizontal="center" vertical="center"/>
    </xf>
    <xf numFmtId="0" fontId="210" fillId="0" borderId="0" xfId="0" applyFont="1" applyBorder="1" applyAlignment="1">
      <alignment horizontal="left" vertical="center"/>
    </xf>
    <xf numFmtId="0" fontId="210" fillId="0" borderId="18" xfId="0" applyFont="1" applyBorder="1" applyAlignment="1">
      <alignment horizontal="left" vertical="center"/>
    </xf>
    <xf numFmtId="0" fontId="203" fillId="0" borderId="35" xfId="0" applyFont="1" applyBorder="1" applyAlignment="1">
      <alignment horizontal="center" vertical="center"/>
    </xf>
    <xf numFmtId="0" fontId="203" fillId="0" borderId="36" xfId="0" applyFont="1" applyBorder="1" applyAlignment="1">
      <alignment horizontal="center" vertical="center"/>
    </xf>
    <xf numFmtId="0" fontId="203" fillId="0" borderId="45" xfId="0" applyFont="1" applyBorder="1" applyAlignment="1">
      <alignment horizontal="center" vertical="center"/>
    </xf>
    <xf numFmtId="0" fontId="290" fillId="0" borderId="25" xfId="55" applyFont="1" applyBorder="1" applyAlignment="1">
      <alignment horizontal="left" vertical="center" wrapText="1"/>
      <protection/>
    </xf>
    <xf numFmtId="0" fontId="290" fillId="0" borderId="26" xfId="55" applyFont="1" applyBorder="1" applyAlignment="1">
      <alignment horizontal="left" vertical="center" wrapText="1"/>
      <protection/>
    </xf>
    <xf numFmtId="0" fontId="210" fillId="0" borderId="102" xfId="55" applyFont="1" applyBorder="1" applyAlignment="1">
      <alignment horizontal="left" vertical="center"/>
      <protection/>
    </xf>
    <xf numFmtId="0" fontId="210" fillId="0" borderId="50" xfId="55" applyFont="1" applyBorder="1" applyAlignment="1">
      <alignment horizontal="left" vertical="center"/>
      <protection/>
    </xf>
    <xf numFmtId="1" fontId="254" fillId="0" borderId="39" xfId="55" applyNumberFormat="1" applyFont="1" applyBorder="1" applyAlignment="1">
      <alignment horizontal="left" vertical="center"/>
      <protection/>
    </xf>
    <xf numFmtId="0" fontId="253" fillId="0" borderId="16" xfId="55" applyFont="1" applyBorder="1" applyAlignment="1">
      <alignment horizontal="left" vertical="center" wrapText="1"/>
      <protection/>
    </xf>
    <xf numFmtId="0" fontId="253" fillId="0" borderId="50" xfId="55" applyFont="1" applyBorder="1" applyAlignment="1">
      <alignment horizontal="left" vertical="center" wrapText="1"/>
      <protection/>
    </xf>
    <xf numFmtId="0" fontId="253" fillId="0" borderId="102" xfId="0" applyFont="1" applyBorder="1" applyAlignment="1">
      <alignment horizontal="left" vertical="center"/>
    </xf>
    <xf numFmtId="0" fontId="253" fillId="0" borderId="50" xfId="0" applyFont="1" applyBorder="1" applyAlignment="1">
      <alignment horizontal="left" vertical="center"/>
    </xf>
    <xf numFmtId="0" fontId="261" fillId="0" borderId="17" xfId="0" applyFont="1" applyBorder="1" applyAlignment="1">
      <alignment horizontal="center" vertical="center" wrapText="1"/>
    </xf>
    <xf numFmtId="0" fontId="261" fillId="0" borderId="37" xfId="0" applyFont="1" applyBorder="1" applyAlignment="1">
      <alignment horizontal="center" vertical="center" wrapText="1"/>
    </xf>
    <xf numFmtId="0" fontId="274" fillId="0" borderId="27" xfId="0" applyFont="1" applyBorder="1" applyAlignment="1">
      <alignment horizontal="center" vertical="center"/>
    </xf>
    <xf numFmtId="0" fontId="274" fillId="0" borderId="76" xfId="0" applyFont="1" applyBorder="1" applyAlignment="1">
      <alignment horizontal="center" vertical="center"/>
    </xf>
    <xf numFmtId="0" fontId="275" fillId="0" borderId="28" xfId="0" applyFont="1" applyBorder="1" applyAlignment="1">
      <alignment horizontal="center" vertical="center"/>
    </xf>
    <xf numFmtId="0" fontId="275" fillId="0" borderId="110" xfId="0" applyFont="1" applyBorder="1" applyAlignment="1">
      <alignment horizontal="center" vertical="center"/>
    </xf>
    <xf numFmtId="0" fontId="261" fillId="0" borderId="30" xfId="0" applyFont="1" applyBorder="1" applyAlignment="1">
      <alignment horizontal="center" vertical="center"/>
    </xf>
    <xf numFmtId="0" fontId="261" fillId="0" borderId="31" xfId="0" applyFont="1" applyBorder="1" applyAlignment="1">
      <alignment horizontal="center" vertical="center"/>
    </xf>
    <xf numFmtId="0" fontId="274" fillId="0" borderId="20" xfId="0" applyFont="1" applyBorder="1" applyAlignment="1">
      <alignment horizontal="center" vertical="center"/>
    </xf>
    <xf numFmtId="0" fontId="275" fillId="0" borderId="21" xfId="0" applyFont="1" applyBorder="1" applyAlignment="1">
      <alignment horizontal="center" vertical="center"/>
    </xf>
    <xf numFmtId="0" fontId="261" fillId="0" borderId="30" xfId="0" applyFont="1" applyBorder="1" applyAlignment="1">
      <alignment horizontal="center" vertical="center" wrapText="1"/>
    </xf>
    <xf numFmtId="0" fontId="274" fillId="0" borderId="12" xfId="0" applyFont="1" applyBorder="1" applyAlignment="1">
      <alignment horizontal="center" vertical="center"/>
    </xf>
    <xf numFmtId="0" fontId="260" fillId="0" borderId="35" xfId="0" applyFont="1" applyBorder="1" applyAlignment="1">
      <alignment horizontal="center" vertical="center"/>
    </xf>
    <xf numFmtId="0" fontId="260" fillId="0" borderId="36" xfId="0" applyFont="1" applyBorder="1" applyAlignment="1">
      <alignment horizontal="center" vertical="center"/>
    </xf>
    <xf numFmtId="0" fontId="260" fillId="0" borderId="45" xfId="0" applyFont="1" applyBorder="1" applyAlignment="1">
      <alignment horizontal="center" vertical="center"/>
    </xf>
    <xf numFmtId="0" fontId="275" fillId="0" borderId="72" xfId="0" applyFont="1" applyBorder="1" applyAlignment="1">
      <alignment horizontal="center" vertical="center"/>
    </xf>
    <xf numFmtId="0" fontId="258" fillId="0" borderId="102" xfId="0" applyFont="1" applyBorder="1" applyAlignment="1">
      <alignment horizontal="center" vertical="center"/>
    </xf>
    <xf numFmtId="0" fontId="258" fillId="0" borderId="50" xfId="0" applyFont="1" applyBorder="1" applyAlignment="1">
      <alignment horizontal="center" vertical="center"/>
    </xf>
    <xf numFmtId="0" fontId="261" fillId="0" borderId="74" xfId="0" applyFont="1" applyBorder="1" applyAlignment="1">
      <alignment horizontal="center" vertical="center" wrapText="1"/>
    </xf>
    <xf numFmtId="0" fontId="261" fillId="0" borderId="100" xfId="0" applyFont="1" applyBorder="1" applyAlignment="1">
      <alignment horizontal="center" vertical="center" wrapText="1"/>
    </xf>
    <xf numFmtId="0" fontId="274" fillId="0" borderId="32" xfId="0" applyFont="1" applyBorder="1" applyAlignment="1">
      <alignment horizontal="center" vertical="center"/>
    </xf>
    <xf numFmtId="0" fontId="253" fillId="0" borderId="16" xfId="0" applyFont="1" applyBorder="1" applyAlignment="1">
      <alignment horizontal="left" vertical="center"/>
    </xf>
    <xf numFmtId="0" fontId="275" fillId="0" borderId="77" xfId="0" applyFont="1" applyBorder="1" applyAlignment="1">
      <alignment horizontal="center" vertical="center"/>
    </xf>
    <xf numFmtId="1" fontId="254" fillId="0" borderId="111" xfId="55" applyNumberFormat="1" applyFont="1" applyBorder="1" applyAlignment="1">
      <alignment horizontal="left" vertical="center"/>
      <protection/>
    </xf>
    <xf numFmtId="0" fontId="253" fillId="0" borderId="80" xfId="0" applyFont="1" applyBorder="1" applyAlignment="1">
      <alignment horizontal="left" vertical="center"/>
    </xf>
    <xf numFmtId="0" fontId="253" fillId="0" borderId="81" xfId="0" applyFont="1" applyBorder="1" applyAlignment="1">
      <alignment horizontal="left" vertical="center"/>
    </xf>
    <xf numFmtId="0" fontId="253" fillId="0" borderId="111" xfId="0" applyFont="1" applyBorder="1" applyAlignment="1">
      <alignment horizontal="left" vertical="center"/>
    </xf>
    <xf numFmtId="0" fontId="252" fillId="34" borderId="78" xfId="0" applyFont="1" applyFill="1" applyBorder="1" applyAlignment="1">
      <alignment horizontal="center" vertical="center"/>
    </xf>
    <xf numFmtId="0" fontId="252" fillId="34" borderId="79" xfId="0" applyFont="1" applyFill="1" applyBorder="1" applyAlignment="1">
      <alignment horizontal="center" vertical="center"/>
    </xf>
    <xf numFmtId="0" fontId="252" fillId="34" borderId="52" xfId="0" applyFont="1" applyFill="1" applyBorder="1" applyAlignment="1">
      <alignment horizontal="center" vertical="center"/>
    </xf>
    <xf numFmtId="0" fontId="252" fillId="0" borderId="0" xfId="0" applyFont="1" applyAlignment="1">
      <alignment horizontal="right"/>
    </xf>
    <xf numFmtId="0" fontId="275" fillId="0" borderId="23" xfId="0" applyFont="1" applyBorder="1" applyAlignment="1">
      <alignment horizontal="center" vertical="center" wrapText="1"/>
    </xf>
    <xf numFmtId="0" fontId="275" fillId="0" borderId="22" xfId="0" applyFont="1" applyBorder="1" applyAlignment="1">
      <alignment horizontal="center" vertical="center" wrapText="1"/>
    </xf>
    <xf numFmtId="0" fontId="275" fillId="0" borderId="47" xfId="0" applyFont="1" applyBorder="1" applyAlignment="1">
      <alignment horizontal="center" vertical="center" wrapText="1"/>
    </xf>
    <xf numFmtId="0" fontId="275" fillId="0" borderId="18" xfId="0" applyFont="1" applyBorder="1" applyAlignment="1">
      <alignment horizontal="center" vertical="center" wrapText="1"/>
    </xf>
    <xf numFmtId="0" fontId="275" fillId="0" borderId="29" xfId="0" applyFont="1" applyBorder="1" applyAlignment="1">
      <alignment horizontal="center" vertical="center" wrapText="1"/>
    </xf>
    <xf numFmtId="0" fontId="275" fillId="0" borderId="14" xfId="0" applyFont="1" applyBorder="1" applyAlignment="1">
      <alignment horizontal="center" vertical="center" wrapText="1"/>
    </xf>
    <xf numFmtId="0" fontId="266" fillId="0" borderId="23" xfId="0" applyFont="1" applyBorder="1" applyAlignment="1">
      <alignment horizontal="center" vertical="center" wrapText="1"/>
    </xf>
    <xf numFmtId="0" fontId="266" fillId="0" borderId="70" xfId="0" applyFont="1" applyBorder="1" applyAlignment="1">
      <alignment horizontal="center" vertical="center" wrapText="1"/>
    </xf>
    <xf numFmtId="0" fontId="266" fillId="0" borderId="22" xfId="0" applyFont="1" applyBorder="1" applyAlignment="1">
      <alignment horizontal="center" vertical="center" wrapText="1"/>
    </xf>
    <xf numFmtId="0" fontId="266" fillId="0" borderId="47" xfId="0" applyFont="1" applyBorder="1" applyAlignment="1">
      <alignment horizontal="center" vertical="center" wrapText="1"/>
    </xf>
    <xf numFmtId="0" fontId="266" fillId="0" borderId="0" xfId="0" applyFont="1" applyBorder="1" applyAlignment="1">
      <alignment horizontal="center" vertical="center" wrapText="1"/>
    </xf>
    <xf numFmtId="0" fontId="266" fillId="0" borderId="18" xfId="0" applyFont="1" applyBorder="1" applyAlignment="1">
      <alignment horizontal="center" vertical="center" wrapText="1"/>
    </xf>
    <xf numFmtId="0" fontId="266" fillId="0" borderId="29" xfId="0" applyFont="1" applyBorder="1" applyAlignment="1">
      <alignment horizontal="center" vertical="center" wrapText="1"/>
    </xf>
    <xf numFmtId="0" fontId="266" fillId="0" borderId="11" xfId="0" applyFont="1" applyBorder="1" applyAlignment="1">
      <alignment horizontal="center" vertical="center" wrapText="1"/>
    </xf>
    <xf numFmtId="0" fontId="266" fillId="0" borderId="14" xfId="0" applyFont="1" applyBorder="1" applyAlignment="1">
      <alignment horizontal="center" vertical="center" wrapText="1"/>
    </xf>
    <xf numFmtId="0" fontId="253" fillId="0" borderId="40" xfId="0" applyFont="1" applyBorder="1" applyAlignment="1">
      <alignment horizontal="center" vertical="center" wrapText="1"/>
    </xf>
    <xf numFmtId="0" fontId="253" fillId="0" borderId="106" xfId="0" applyFont="1" applyBorder="1" applyAlignment="1">
      <alignment horizontal="center" vertical="center" wrapText="1"/>
    </xf>
    <xf numFmtId="0" fontId="253" fillId="0" borderId="41" xfId="0" applyFont="1" applyBorder="1" applyAlignment="1">
      <alignment horizontal="center" vertical="center" wrapText="1"/>
    </xf>
    <xf numFmtId="0" fontId="253" fillId="0" borderId="23" xfId="0" applyFont="1" applyBorder="1" applyAlignment="1">
      <alignment horizontal="center" vertical="center" wrapText="1"/>
    </xf>
    <xf numFmtId="0" fontId="253" fillId="0" borderId="47" xfId="0" applyFont="1" applyBorder="1" applyAlignment="1">
      <alignment horizontal="center" vertical="center" wrapText="1"/>
    </xf>
    <xf numFmtId="0" fontId="253" fillId="0" borderId="29" xfId="0" applyFont="1" applyBorder="1" applyAlignment="1">
      <alignment horizontal="center" vertical="center" wrapText="1"/>
    </xf>
    <xf numFmtId="0" fontId="253" fillId="0" borderId="78" xfId="0" applyFont="1" applyBorder="1" applyAlignment="1">
      <alignment horizontal="center" vertical="center" wrapText="1"/>
    </xf>
    <xf numFmtId="0" fontId="253" fillId="0" borderId="79" xfId="0" applyFont="1" applyBorder="1" applyAlignment="1">
      <alignment horizontal="center" vertical="center" wrapText="1"/>
    </xf>
    <xf numFmtId="0" fontId="253" fillId="0" borderId="52" xfId="0" applyFont="1" applyBorder="1" applyAlignment="1">
      <alignment horizontal="center" vertical="center" wrapText="1"/>
    </xf>
    <xf numFmtId="0" fontId="261" fillId="0" borderId="23" xfId="0" applyFont="1" applyBorder="1" applyAlignment="1">
      <alignment horizontal="center" vertical="center" wrapText="1"/>
    </xf>
    <xf numFmtId="0" fontId="261" fillId="0" borderId="22" xfId="0" applyFont="1" applyBorder="1" applyAlignment="1">
      <alignment horizontal="center" vertical="center" wrapText="1"/>
    </xf>
    <xf numFmtId="0" fontId="261" fillId="0" borderId="29" xfId="0" applyFont="1" applyBorder="1" applyAlignment="1">
      <alignment horizontal="center" vertical="center" wrapText="1"/>
    </xf>
    <xf numFmtId="0" fontId="261" fillId="0" borderId="14" xfId="0" applyFont="1" applyBorder="1" applyAlignment="1">
      <alignment horizontal="center" vertical="center" wrapText="1"/>
    </xf>
    <xf numFmtId="0" fontId="261" fillId="0" borderId="46" xfId="0" applyFont="1" applyBorder="1" applyAlignment="1">
      <alignment horizontal="center" vertical="center" wrapText="1"/>
    </xf>
    <xf numFmtId="0" fontId="261" fillId="0" borderId="84" xfId="0" applyFont="1" applyBorder="1" applyAlignment="1">
      <alignment horizontal="center" vertical="center" wrapText="1"/>
    </xf>
    <xf numFmtId="0" fontId="261" fillId="0" borderId="11" xfId="0" applyFont="1" applyBorder="1" applyAlignment="1">
      <alignment horizontal="center" vertical="center" wrapText="1"/>
    </xf>
    <xf numFmtId="0" fontId="253" fillId="0" borderId="102" xfId="55" applyFont="1" applyBorder="1" applyAlignment="1">
      <alignment horizontal="left" vertical="center" wrapText="1"/>
      <protection/>
    </xf>
    <xf numFmtId="0" fontId="253" fillId="0" borderId="35" xfId="0" applyFont="1" applyBorder="1" applyAlignment="1">
      <alignment horizontal="left" vertical="center"/>
    </xf>
    <xf numFmtId="0" fontId="253" fillId="0" borderId="45" xfId="0" applyFont="1" applyBorder="1" applyAlignment="1">
      <alignment horizontal="left" vertical="center"/>
    </xf>
    <xf numFmtId="0" fontId="252" fillId="0" borderId="0" xfId="0" applyFont="1" applyAlignment="1">
      <alignment horizontal="left" vertical="center"/>
    </xf>
    <xf numFmtId="0" fontId="291" fillId="0" borderId="0" xfId="0" applyFont="1" applyBorder="1" applyAlignment="1">
      <alignment horizontal="center"/>
    </xf>
    <xf numFmtId="0" fontId="291" fillId="0" borderId="39" xfId="0" applyFont="1" applyBorder="1" applyAlignment="1">
      <alignment horizontal="center"/>
    </xf>
    <xf numFmtId="0" fontId="252" fillId="0" borderId="46" xfId="0" applyFont="1" applyBorder="1" applyAlignment="1">
      <alignment horizontal="center" vertical="center"/>
    </xf>
    <xf numFmtId="0" fontId="252" fillId="0" borderId="0" xfId="0" applyFont="1" applyAlignment="1">
      <alignment horizontal="center" vertical="center"/>
    </xf>
    <xf numFmtId="0" fontId="259" fillId="0" borderId="0" xfId="0" applyFont="1" applyBorder="1" applyAlignment="1">
      <alignment horizontal="center"/>
    </xf>
    <xf numFmtId="0" fontId="252" fillId="0" borderId="0" xfId="0" applyFont="1" applyAlignment="1">
      <alignment horizontal="left" vertical="center" wrapText="1"/>
    </xf>
    <xf numFmtId="1" fontId="254" fillId="0" borderId="102" xfId="55" applyNumberFormat="1" applyFont="1" applyBorder="1" applyAlignment="1">
      <alignment vertical="center"/>
      <protection/>
    </xf>
    <xf numFmtId="1" fontId="254" fillId="0" borderId="50" xfId="55" applyNumberFormat="1" applyFont="1" applyBorder="1" applyAlignment="1">
      <alignment vertical="center"/>
      <protection/>
    </xf>
    <xf numFmtId="0" fontId="252" fillId="0" borderId="78" xfId="0" applyFont="1" applyBorder="1" applyAlignment="1">
      <alignment vertical="center"/>
    </xf>
    <xf numFmtId="0" fontId="252" fillId="0" borderId="52" xfId="0" applyFont="1" applyBorder="1" applyAlignment="1">
      <alignment vertical="center"/>
    </xf>
    <xf numFmtId="0" fontId="269" fillId="0" borderId="79" xfId="0" applyFont="1" applyBorder="1" applyAlignment="1">
      <alignment horizontal="center" vertical="center"/>
    </xf>
    <xf numFmtId="0" fontId="253" fillId="0" borderId="19" xfId="55" applyFont="1" applyBorder="1" applyAlignment="1">
      <alignment horizontal="center" vertical="center" wrapText="1"/>
      <protection/>
    </xf>
    <xf numFmtId="0" fontId="253" fillId="0" borderId="101" xfId="55" applyFont="1" applyBorder="1" applyAlignment="1">
      <alignment horizontal="center" vertical="center" wrapText="1"/>
      <protection/>
    </xf>
    <xf numFmtId="1" fontId="265" fillId="0" borderId="39" xfId="55" applyNumberFormat="1" applyFont="1" applyBorder="1" applyAlignment="1">
      <alignment horizontal="left" vertical="center"/>
      <protection/>
    </xf>
    <xf numFmtId="0" fontId="12" fillId="0" borderId="19" xfId="55" applyFont="1" applyBorder="1" applyAlignment="1">
      <alignment horizontal="left" vertical="center"/>
      <protection/>
    </xf>
    <xf numFmtId="0" fontId="201" fillId="0" borderId="102" xfId="55" applyFont="1" applyBorder="1" applyAlignment="1" quotePrefix="1">
      <alignment horizontal="left" vertical="center"/>
      <protection/>
    </xf>
    <xf numFmtId="1" fontId="265" fillId="0" borderId="19" xfId="55" applyNumberFormat="1" applyFont="1" applyBorder="1" applyAlignment="1">
      <alignment horizontal="center" vertical="top"/>
      <protection/>
    </xf>
    <xf numFmtId="1" fontId="265" fillId="0" borderId="101" xfId="55" applyNumberFormat="1" applyFont="1" applyBorder="1" applyAlignment="1">
      <alignment horizontal="center" vertical="top"/>
      <protection/>
    </xf>
    <xf numFmtId="0" fontId="276" fillId="0" borderId="12" xfId="55" applyFont="1" applyBorder="1" applyAlignment="1">
      <alignment horizontal="left" vertical="center" wrapText="1"/>
      <protection/>
    </xf>
    <xf numFmtId="0" fontId="271" fillId="0" borderId="46" xfId="55" applyFont="1" applyBorder="1" applyAlignment="1">
      <alignment horizontal="left"/>
      <protection/>
    </xf>
    <xf numFmtId="0" fontId="276" fillId="0" borderId="12" xfId="55" applyFont="1" applyBorder="1" applyAlignment="1">
      <alignment horizontal="center" vertical="center"/>
      <protection/>
    </xf>
    <xf numFmtId="0" fontId="272" fillId="0" borderId="19" xfId="55" applyFont="1" applyBorder="1" applyAlignment="1">
      <alignment horizontal="center" vertical="center"/>
      <protection/>
    </xf>
    <xf numFmtId="0" fontId="272" fillId="0" borderId="101" xfId="55" applyFont="1" applyBorder="1" applyAlignment="1">
      <alignment horizontal="center" vertical="center"/>
      <protection/>
    </xf>
    <xf numFmtId="0" fontId="276" fillId="0" borderId="12" xfId="55" applyFont="1" applyBorder="1" applyAlignment="1">
      <alignment horizontal="center" vertical="center" wrapText="1"/>
      <protection/>
    </xf>
    <xf numFmtId="0" fontId="276" fillId="0" borderId="19" xfId="55" applyFont="1" applyBorder="1" applyAlignment="1">
      <alignment vertical="center" wrapText="1"/>
      <protection/>
    </xf>
    <xf numFmtId="0" fontId="276" fillId="0" borderId="102" xfId="55" applyFont="1" applyBorder="1" applyAlignment="1">
      <alignment vertical="center" wrapText="1"/>
      <protection/>
    </xf>
    <xf numFmtId="0" fontId="276" fillId="0" borderId="101" xfId="55" applyFont="1" applyBorder="1" applyAlignment="1">
      <alignment vertical="center" wrapText="1"/>
      <protection/>
    </xf>
    <xf numFmtId="0" fontId="273" fillId="0" borderId="46" xfId="56" applyFont="1" applyFill="1" applyBorder="1" applyAlignment="1">
      <alignment horizontal="left" vertical="center"/>
      <protection/>
    </xf>
    <xf numFmtId="0" fontId="273" fillId="0" borderId="0" xfId="56" applyFont="1" applyFill="1" applyBorder="1" applyAlignment="1">
      <alignment horizontal="left" vertical="center"/>
      <protection/>
    </xf>
    <xf numFmtId="0" fontId="253" fillId="0" borderId="46" xfId="55" applyFont="1" applyBorder="1" applyAlignment="1">
      <alignment horizontal="center" vertical="top"/>
      <protection/>
    </xf>
    <xf numFmtId="0" fontId="253" fillId="0" borderId="46" xfId="55" applyFont="1" applyBorder="1" applyAlignment="1">
      <alignment horizontal="center" vertical="top" wrapText="1"/>
      <protection/>
    </xf>
    <xf numFmtId="0" fontId="262" fillId="0" borderId="39" xfId="55" applyFont="1" applyBorder="1" applyAlignment="1">
      <alignment horizontal="center" vertical="center"/>
      <protection/>
    </xf>
    <xf numFmtId="0" fontId="275" fillId="0" borderId="12" xfId="55" applyFont="1" applyBorder="1" applyAlignment="1">
      <alignment horizontal="center" vertical="center"/>
      <protection/>
    </xf>
    <xf numFmtId="0" fontId="201" fillId="0" borderId="19" xfId="55" applyFont="1" applyBorder="1" applyAlignment="1">
      <alignment horizontal="center" vertical="center"/>
      <protection/>
    </xf>
    <xf numFmtId="0" fontId="201" fillId="0" borderId="102" xfId="55" applyFont="1" applyBorder="1" applyAlignment="1">
      <alignment horizontal="center" vertical="center"/>
      <protection/>
    </xf>
    <xf numFmtId="0" fontId="201" fillId="0" borderId="101" xfId="55" applyFont="1" applyBorder="1" applyAlignment="1">
      <alignment horizontal="center" vertical="center"/>
      <protection/>
    </xf>
    <xf numFmtId="0" fontId="198" fillId="0" borderId="19" xfId="55" applyFont="1" applyBorder="1" applyAlignment="1">
      <alignment horizontal="center" vertical="center" wrapText="1"/>
      <protection/>
    </xf>
    <xf numFmtId="0" fontId="198" fillId="0" borderId="101" xfId="55" applyFont="1" applyBorder="1" applyAlignment="1">
      <alignment horizontal="center" vertical="center" wrapText="1"/>
      <protection/>
    </xf>
    <xf numFmtId="0" fontId="201" fillId="0" borderId="0" xfId="55" applyFont="1" applyAlignment="1">
      <alignment horizontal="right"/>
      <protection/>
    </xf>
    <xf numFmtId="0" fontId="201" fillId="0" borderId="0" xfId="55" applyFont="1" applyAlignment="1">
      <alignment horizontal="right" vertical="center"/>
      <protection/>
    </xf>
    <xf numFmtId="0" fontId="212" fillId="0" borderId="19" xfId="55" applyFont="1" applyBorder="1" applyAlignment="1">
      <alignment horizontal="left" vertical="center"/>
      <protection/>
    </xf>
    <xf numFmtId="0" fontId="212" fillId="0" borderId="102" xfId="55" applyFont="1" applyBorder="1" applyAlignment="1">
      <alignment horizontal="left" vertical="center"/>
      <protection/>
    </xf>
    <xf numFmtId="0" fontId="212" fillId="0" borderId="101" xfId="55" applyFont="1" applyBorder="1" applyAlignment="1">
      <alignment horizontal="left" vertical="center"/>
      <protection/>
    </xf>
    <xf numFmtId="0" fontId="212" fillId="0" borderId="19" xfId="56" applyFont="1" applyFill="1" applyBorder="1" applyAlignment="1">
      <alignment horizontal="left" vertical="center"/>
      <protection/>
    </xf>
    <xf numFmtId="0" fontId="212" fillId="0" borderId="101" xfId="56" applyFont="1" applyFill="1" applyBorder="1" applyAlignment="1">
      <alignment horizontal="left" vertical="center"/>
      <protection/>
    </xf>
    <xf numFmtId="0" fontId="198" fillId="0" borderId="12" xfId="55" applyFont="1" applyBorder="1" applyAlignment="1">
      <alignment horizontal="center" vertical="center" wrapText="1"/>
      <protection/>
    </xf>
    <xf numFmtId="0" fontId="213" fillId="0" borderId="12" xfId="55" applyFont="1" applyBorder="1" applyAlignment="1">
      <alignment horizontal="center" vertical="center"/>
      <protection/>
    </xf>
    <xf numFmtId="0" fontId="292" fillId="0" borderId="0" xfId="56" applyFont="1" applyFill="1" applyBorder="1" applyAlignment="1">
      <alignment horizontal="right" vertical="center"/>
      <protection/>
    </xf>
    <xf numFmtId="0" fontId="293" fillId="0" borderId="19" xfId="55" applyFont="1" applyBorder="1" applyAlignment="1">
      <alignment horizontal="center" vertical="center" wrapText="1"/>
      <protection/>
    </xf>
    <xf numFmtId="0" fontId="293" fillId="0" borderId="101" xfId="55" applyFont="1" applyBorder="1" applyAlignment="1">
      <alignment horizontal="center" vertical="center" wrapText="1"/>
      <protection/>
    </xf>
    <xf numFmtId="0" fontId="210" fillId="0" borderId="19" xfId="55" applyFont="1" applyBorder="1" applyAlignment="1">
      <alignment horizontal="center" vertical="center" wrapText="1"/>
      <protection/>
    </xf>
    <xf numFmtId="0" fontId="210" fillId="0" borderId="101" xfId="55" applyFont="1" applyBorder="1" applyAlignment="1">
      <alignment horizontal="center" vertical="center" wrapText="1"/>
      <protection/>
    </xf>
    <xf numFmtId="0" fontId="202" fillId="0" borderId="0" xfId="55" applyFont="1" applyBorder="1" applyAlignment="1">
      <alignment horizontal="center" vertical="center"/>
      <protection/>
    </xf>
    <xf numFmtId="0" fontId="214" fillId="0" borderId="0" xfId="55" applyFont="1" applyAlignment="1">
      <alignment horizontal="center"/>
      <protection/>
    </xf>
    <xf numFmtId="0" fontId="198" fillId="0" borderId="27" xfId="55" applyFont="1" applyBorder="1" applyAlignment="1">
      <alignment horizontal="center" vertical="center"/>
      <protection/>
    </xf>
    <xf numFmtId="0" fontId="198" fillId="0" borderId="76" xfId="55" applyFont="1" applyBorder="1" applyAlignment="1">
      <alignment horizontal="center" vertical="center"/>
      <protection/>
    </xf>
    <xf numFmtId="0" fontId="198" fillId="0" borderId="12" xfId="55" applyFont="1" applyBorder="1" applyAlignment="1">
      <alignment horizontal="center" vertical="center"/>
      <protection/>
    </xf>
    <xf numFmtId="0" fontId="201" fillId="0" borderId="0" xfId="55" applyFont="1" applyBorder="1" applyAlignment="1">
      <alignment horizontal="right" vertical="center"/>
      <protection/>
    </xf>
    <xf numFmtId="0" fontId="201" fillId="0" borderId="105" xfId="55" applyFont="1" applyBorder="1" applyAlignment="1">
      <alignment horizontal="right" vertical="center"/>
      <protection/>
    </xf>
    <xf numFmtId="0" fontId="198" fillId="0" borderId="73" xfId="55" applyFont="1" applyBorder="1" applyAlignment="1">
      <alignment horizontal="center" vertical="center" wrapText="1"/>
      <protection/>
    </xf>
    <xf numFmtId="0" fontId="198" fillId="0" borderId="46" xfId="55" applyFont="1" applyBorder="1" applyAlignment="1">
      <alignment horizontal="center" vertical="center" wrapText="1"/>
      <protection/>
    </xf>
    <xf numFmtId="0" fontId="198" fillId="0" borderId="112" xfId="55" applyFont="1" applyBorder="1" applyAlignment="1">
      <alignment horizontal="center" vertical="center" wrapText="1"/>
      <protection/>
    </xf>
    <xf numFmtId="0" fontId="198" fillId="0" borderId="42" xfId="55" applyFont="1" applyBorder="1" applyAlignment="1">
      <alignment horizontal="center" vertical="center" wrapText="1"/>
      <protection/>
    </xf>
    <xf numFmtId="0" fontId="198" fillId="0" borderId="39" xfId="55" applyFont="1" applyBorder="1" applyAlignment="1">
      <alignment horizontal="center" vertical="center" wrapText="1"/>
      <protection/>
    </xf>
    <xf numFmtId="0" fontId="198" fillId="0" borderId="38" xfId="55" applyFont="1" applyBorder="1" applyAlignment="1">
      <alignment horizontal="center" vertical="center" wrapText="1"/>
      <protection/>
    </xf>
    <xf numFmtId="0" fontId="198" fillId="0" borderId="102" xfId="55" applyFont="1" applyBorder="1" applyAlignment="1">
      <alignment horizontal="center" vertical="center" wrapText="1"/>
      <protection/>
    </xf>
    <xf numFmtId="1" fontId="208" fillId="0" borderId="39" xfId="55" applyNumberFormat="1" applyFont="1" applyBorder="1" applyAlignment="1">
      <alignment horizontal="left" vertical="center"/>
      <protection/>
    </xf>
    <xf numFmtId="0" fontId="213" fillId="0" borderId="12" xfId="55" applyFont="1" applyBorder="1" applyAlignment="1">
      <alignment horizontal="center" vertical="center" wrapText="1"/>
      <protection/>
    </xf>
    <xf numFmtId="0" fontId="198" fillId="0" borderId="27" xfId="55" applyFont="1" applyBorder="1" applyAlignment="1">
      <alignment horizontal="center" vertical="center" wrapText="1"/>
      <protection/>
    </xf>
    <xf numFmtId="0" fontId="198" fillId="0" borderId="76" xfId="55" applyFont="1" applyBorder="1" applyAlignment="1">
      <alignment horizontal="center" vertical="center" wrapText="1"/>
      <protection/>
    </xf>
    <xf numFmtId="1" fontId="208" fillId="0" borderId="19" xfId="55" applyNumberFormat="1" applyFont="1" applyBorder="1" applyAlignment="1">
      <alignment horizontal="center" vertical="top"/>
      <protection/>
    </xf>
    <xf numFmtId="1" fontId="208" fillId="0" borderId="101" xfId="55" applyNumberFormat="1" applyFont="1" applyBorder="1" applyAlignment="1">
      <alignment horizontal="center" vertical="top"/>
      <protection/>
    </xf>
    <xf numFmtId="0" fontId="39" fillId="0" borderId="0" xfId="0" applyFont="1" applyAlignment="1">
      <alignment vertical="center"/>
    </xf>
    <xf numFmtId="0" fontId="40" fillId="0" borderId="3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3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68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78" fillId="0" borderId="47" xfId="0" applyFont="1" applyBorder="1" applyAlignment="1">
      <alignment horizontal="center" vertical="center"/>
    </xf>
    <xf numFmtId="0" fontId="278" fillId="0" borderId="0" xfId="0" applyFont="1" applyBorder="1" applyAlignment="1">
      <alignment horizontal="center" vertical="center"/>
    </xf>
    <xf numFmtId="0" fontId="240" fillId="0" borderId="0" xfId="0" applyFont="1" applyFill="1" applyBorder="1" applyAlignment="1">
      <alignment horizontal="left" vertical="center"/>
    </xf>
    <xf numFmtId="0" fontId="243" fillId="0" borderId="39" xfId="0" applyFont="1" applyBorder="1" applyAlignment="1">
      <alignment horizontal="center" vertical="center"/>
    </xf>
    <xf numFmtId="0" fontId="240" fillId="0" borderId="0" xfId="0" applyFont="1" applyBorder="1" applyAlignment="1">
      <alignment horizontal="center" vertical="center"/>
    </xf>
    <xf numFmtId="0" fontId="240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237" fillId="0" borderId="80" xfId="0" applyFont="1" applyBorder="1" applyAlignment="1">
      <alignment horizontal="right" vertical="center"/>
    </xf>
    <xf numFmtId="0" fontId="237" fillId="0" borderId="111" xfId="0" applyFont="1" applyBorder="1" applyAlignment="1">
      <alignment horizontal="right" vertical="center"/>
    </xf>
    <xf numFmtId="0" fontId="38" fillId="0" borderId="39" xfId="0" applyFont="1" applyBorder="1" applyAlignment="1">
      <alignment horizontal="center" vertical="center"/>
    </xf>
    <xf numFmtId="0" fontId="294" fillId="0" borderId="35" xfId="0" applyFont="1" applyBorder="1" applyAlignment="1">
      <alignment horizontal="center" vertical="center"/>
    </xf>
    <xf numFmtId="0" fontId="294" fillId="0" borderId="36" xfId="0" applyFont="1" applyBorder="1" applyAlignment="1">
      <alignment horizontal="center" vertical="center"/>
    </xf>
    <xf numFmtId="0" fontId="294" fillId="0" borderId="45" xfId="0" applyFont="1" applyBorder="1" applyAlignment="1">
      <alignment horizontal="center" vertical="center"/>
    </xf>
    <xf numFmtId="0" fontId="237" fillId="0" borderId="16" xfId="0" applyFont="1" applyBorder="1" applyAlignment="1">
      <alignment horizontal="right" vertical="center"/>
    </xf>
    <xf numFmtId="0" fontId="237" fillId="0" borderId="102" xfId="0" applyFont="1" applyBorder="1" applyAlignment="1">
      <alignment horizontal="right" vertical="center"/>
    </xf>
    <xf numFmtId="0" fontId="294" fillId="0" borderId="25" xfId="0" applyFont="1" applyBorder="1" applyAlignment="1">
      <alignment horizontal="center" vertical="center"/>
    </xf>
    <xf numFmtId="0" fontId="294" fillId="0" borderId="39" xfId="0" applyFont="1" applyBorder="1" applyAlignment="1">
      <alignment horizontal="center" vertical="center"/>
    </xf>
    <xf numFmtId="0" fontId="294" fillId="0" borderId="26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51" fillId="0" borderId="79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top"/>
    </xf>
    <xf numFmtId="0" fontId="0" fillId="33" borderId="0" xfId="0" applyFill="1" applyBorder="1" applyAlignment="1">
      <alignment horizontal="left"/>
    </xf>
    <xf numFmtId="0" fontId="195" fillId="33" borderId="0" xfId="0" applyFont="1" applyFill="1" applyBorder="1" applyAlignment="1">
      <alignment horizontal="center"/>
    </xf>
    <xf numFmtId="1" fontId="295" fillId="33" borderId="0" xfId="0" applyNumberFormat="1" applyFont="1" applyFill="1" applyBorder="1" applyAlignment="1">
      <alignment horizontal="left"/>
    </xf>
    <xf numFmtId="0" fontId="295" fillId="33" borderId="0" xfId="0" applyFont="1" applyFill="1" applyBorder="1" applyAlignment="1">
      <alignment horizontal="left"/>
    </xf>
    <xf numFmtId="0" fontId="195" fillId="33" borderId="47" xfId="0" applyFont="1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77" xfId="0" applyFill="1" applyBorder="1" applyAlignment="1">
      <alignment horizontal="center"/>
    </xf>
    <xf numFmtId="0" fontId="195" fillId="33" borderId="23" xfId="0" applyFont="1" applyFill="1" applyBorder="1" applyAlignment="1">
      <alignment horizontal="center"/>
    </xf>
    <xf numFmtId="0" fontId="195" fillId="33" borderId="70" xfId="0" applyFont="1" applyFill="1" applyBorder="1" applyAlignment="1">
      <alignment horizontal="center"/>
    </xf>
    <xf numFmtId="0" fontId="0" fillId="33" borderId="17" xfId="0" applyFill="1" applyBorder="1" applyAlignment="1">
      <alignment horizontal="center" vertical="center" wrapText="1" shrinkToFit="1"/>
    </xf>
    <xf numFmtId="0" fontId="0" fillId="33" borderId="74" xfId="0" applyFill="1" applyBorder="1" applyAlignment="1">
      <alignment horizontal="center" vertical="center" wrapText="1" shrinkToFit="1"/>
    </xf>
    <xf numFmtId="0" fontId="0" fillId="33" borderId="100" xfId="0" applyFill="1" applyBorder="1" applyAlignment="1">
      <alignment horizontal="center" vertical="center" wrapText="1" shrinkToFit="1"/>
    </xf>
    <xf numFmtId="0" fontId="195" fillId="33" borderId="42" xfId="0" applyFon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195" fillId="33" borderId="0" xfId="0" applyFont="1" applyFill="1" applyBorder="1" applyAlignment="1">
      <alignment horizontal="right"/>
    </xf>
    <xf numFmtId="0" fontId="0" fillId="33" borderId="27" xfId="0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0" fillId="33" borderId="76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13" xfId="0" applyFill="1" applyBorder="1" applyAlignment="1">
      <alignment horizontal="center"/>
    </xf>
    <xf numFmtId="0" fontId="0" fillId="33" borderId="110" xfId="0" applyFill="1" applyBorder="1" applyAlignment="1">
      <alignment horizontal="center"/>
    </xf>
    <xf numFmtId="0" fontId="0" fillId="33" borderId="30" xfId="0" applyFill="1" applyBorder="1" applyAlignment="1">
      <alignment horizontal="center" vertical="center" wrapText="1" shrinkToFit="1"/>
    </xf>
    <xf numFmtId="0" fontId="0" fillId="33" borderId="37" xfId="0" applyFill="1" applyBorder="1" applyAlignment="1">
      <alignment horizontal="center" vertical="center" wrapText="1" shrinkToFit="1"/>
    </xf>
    <xf numFmtId="0" fontId="296" fillId="33" borderId="72" xfId="0" applyFont="1" applyFill="1" applyBorder="1" applyAlignment="1">
      <alignment horizontal="center" vertical="center"/>
    </xf>
    <xf numFmtId="0" fontId="223" fillId="33" borderId="12" xfId="0" applyFont="1" applyFill="1" applyBorder="1" applyAlignment="1">
      <alignment horizontal="center" vertical="center"/>
    </xf>
    <xf numFmtId="0" fontId="223" fillId="33" borderId="27" xfId="0" applyFont="1" applyFill="1" applyBorder="1" applyAlignment="1">
      <alignment horizontal="center" vertical="center"/>
    </xf>
    <xf numFmtId="0" fontId="223" fillId="33" borderId="75" xfId="0" applyFont="1" applyFill="1" applyBorder="1" applyAlignment="1">
      <alignment horizontal="center" vertical="center"/>
    </xf>
    <xf numFmtId="0" fontId="223" fillId="33" borderId="76" xfId="0" applyFont="1" applyFill="1" applyBorder="1" applyAlignment="1">
      <alignment horizontal="center" vertical="center"/>
    </xf>
    <xf numFmtId="1" fontId="108" fillId="33" borderId="12" xfId="0" applyNumberFormat="1" applyFont="1" applyFill="1" applyBorder="1" applyAlignment="1">
      <alignment horizontal="center" vertical="center"/>
    </xf>
    <xf numFmtId="0" fontId="175" fillId="33" borderId="12" xfId="0" applyFont="1" applyFill="1" applyBorder="1" applyAlignment="1">
      <alignment horizontal="center" vertical="center"/>
    </xf>
    <xf numFmtId="0" fontId="195" fillId="33" borderId="48" xfId="0" applyFont="1" applyFill="1" applyBorder="1" applyAlignment="1">
      <alignment horizontal="center" vertical="center"/>
    </xf>
    <xf numFmtId="0" fontId="195" fillId="33" borderId="30" xfId="0" applyFont="1" applyFill="1" applyBorder="1" applyAlignment="1">
      <alignment horizontal="center" vertical="center"/>
    </xf>
    <xf numFmtId="0" fontId="195" fillId="33" borderId="68" xfId="0" applyFont="1" applyFill="1" applyBorder="1" applyAlignment="1">
      <alignment horizontal="center" vertical="center"/>
    </xf>
    <xf numFmtId="0" fontId="195" fillId="33" borderId="12" xfId="0" applyFont="1" applyFill="1" applyBorder="1" applyAlignment="1">
      <alignment horizontal="center" vertical="center"/>
    </xf>
    <xf numFmtId="0" fontId="195" fillId="33" borderId="69" xfId="0" applyFont="1" applyFill="1" applyBorder="1" applyAlignment="1">
      <alignment horizontal="center" vertical="center"/>
    </xf>
    <xf numFmtId="0" fontId="195" fillId="33" borderId="68" xfId="0" applyFont="1" applyFill="1" applyBorder="1" applyAlignment="1">
      <alignment horizontal="center"/>
    </xf>
    <xf numFmtId="0" fontId="195" fillId="33" borderId="68" xfId="0" applyFont="1" applyFill="1" applyBorder="1" applyAlignment="1">
      <alignment horizontal="center" wrapText="1" shrinkToFit="1"/>
    </xf>
    <xf numFmtId="0" fontId="195" fillId="33" borderId="12" xfId="0" applyFont="1" applyFill="1" applyBorder="1" applyAlignment="1">
      <alignment horizontal="center" wrapText="1" shrinkToFit="1"/>
    </xf>
    <xf numFmtId="0" fontId="195" fillId="33" borderId="72" xfId="0" applyFont="1" applyFill="1" applyBorder="1" applyAlignment="1">
      <alignment horizontal="center" vertical="center"/>
    </xf>
    <xf numFmtId="0" fontId="297" fillId="0" borderId="0" xfId="0" applyFont="1" applyAlignment="1">
      <alignment horizontal="center"/>
    </xf>
    <xf numFmtId="0" fontId="281" fillId="0" borderId="0" xfId="0" applyFont="1" applyAlignment="1">
      <alignment horizontal="center"/>
    </xf>
    <xf numFmtId="0" fontId="298" fillId="2" borderId="0" xfId="0" applyFont="1" applyFill="1" applyAlignment="1" applyProtection="1">
      <alignment horizontal="left"/>
      <protection locked="0"/>
    </xf>
    <xf numFmtId="0" fontId="299" fillId="0" borderId="0" xfId="0" applyFont="1" applyAlignment="1">
      <alignment horizontal="center"/>
    </xf>
    <xf numFmtId="0" fontId="300" fillId="0" borderId="0" xfId="0" applyFont="1" applyAlignment="1">
      <alignment horizontal="center"/>
    </xf>
    <xf numFmtId="0" fontId="282" fillId="0" borderId="0" xfId="0" applyFont="1" applyAlignment="1">
      <alignment horizontal="center"/>
    </xf>
    <xf numFmtId="0" fontId="195" fillId="0" borderId="40" xfId="0" applyFont="1" applyFill="1" applyBorder="1" applyAlignment="1">
      <alignment horizontal="center" vertical="center"/>
    </xf>
    <xf numFmtId="0" fontId="195" fillId="0" borderId="41" xfId="0" applyFont="1" applyFill="1" applyBorder="1" applyAlignment="1">
      <alignment horizontal="center" vertical="center"/>
    </xf>
    <xf numFmtId="0" fontId="281" fillId="2" borderId="48" xfId="0" applyFont="1" applyFill="1" applyBorder="1" applyAlignment="1" applyProtection="1">
      <alignment horizontal="center"/>
      <protection locked="0"/>
    </xf>
    <xf numFmtId="0" fontId="281" fillId="2" borderId="68" xfId="0" applyFont="1" applyFill="1" applyBorder="1" applyAlignment="1" applyProtection="1">
      <alignment horizontal="center"/>
      <protection locked="0"/>
    </xf>
    <xf numFmtId="0" fontId="281" fillId="2" borderId="69" xfId="0" applyFont="1" applyFill="1" applyBorder="1" applyAlignment="1" applyProtection="1">
      <alignment horizontal="center"/>
      <protection locked="0"/>
    </xf>
    <xf numFmtId="0" fontId="281" fillId="2" borderId="48" xfId="0" applyFont="1" applyFill="1" applyBorder="1" applyAlignment="1" applyProtection="1">
      <alignment horizontal="center" vertical="center"/>
      <protection locked="0"/>
    </xf>
    <xf numFmtId="0" fontId="281" fillId="2" borderId="68" xfId="0" applyFont="1" applyFill="1" applyBorder="1" applyAlignment="1" applyProtection="1">
      <alignment horizontal="center" vertical="center"/>
      <protection locked="0"/>
    </xf>
    <xf numFmtId="0" fontId="281" fillId="2" borderId="69" xfId="0" applyFont="1" applyFill="1" applyBorder="1" applyAlignment="1" applyProtection="1">
      <alignment horizontal="center" vertical="center"/>
      <protection locked="0"/>
    </xf>
    <xf numFmtId="0" fontId="281" fillId="0" borderId="48" xfId="0" applyFont="1" applyBorder="1" applyAlignment="1">
      <alignment horizontal="center"/>
    </xf>
    <xf numFmtId="0" fontId="281" fillId="0" borderId="68" xfId="0" applyFont="1" applyBorder="1" applyAlignment="1">
      <alignment horizontal="center"/>
    </xf>
    <xf numFmtId="0" fontId="281" fillId="0" borderId="6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2">
    <dxf>
      <font>
        <color rgb="FFFF0000"/>
      </font>
    </dxf>
    <dxf>
      <font>
        <color indexed="10"/>
      </font>
    </dxf>
    <dxf>
      <font>
        <color indexed="12"/>
      </font>
    </dxf>
    <dxf>
      <font>
        <b val="0"/>
        <i val="0"/>
      </font>
    </dxf>
    <dxf>
      <font>
        <color rgb="FFFF0000"/>
      </font>
    </dxf>
    <dxf>
      <font>
        <color indexed="10"/>
      </font>
    </dxf>
    <dxf>
      <font>
        <color indexed="12"/>
      </font>
    </dxf>
    <dxf>
      <font>
        <b val="0"/>
        <i val="0"/>
      </font>
    </dxf>
    <dxf>
      <font>
        <color rgb="FFFF0000"/>
      </font>
    </dxf>
    <dxf>
      <font>
        <color indexed="10"/>
      </font>
    </dxf>
    <dxf>
      <font>
        <color indexed="12"/>
      </font>
    </dxf>
    <dxf>
      <font>
        <b val="0"/>
        <i val="0"/>
      </font>
    </dxf>
    <dxf>
      <font>
        <b val="0"/>
        <i val="0"/>
      </font>
    </dxf>
    <dxf>
      <font>
        <color rgb="FFFF0000"/>
      </font>
    </dxf>
    <dxf>
      <font>
        <color indexed="10"/>
      </font>
    </dxf>
    <dxf>
      <font>
        <color indexed="12"/>
      </font>
    </dxf>
    <dxf>
      <font>
        <color auto="1"/>
      </font>
      <fill>
        <patternFill>
          <fgColor indexed="64"/>
          <bgColor indexed="22"/>
        </patternFill>
      </fill>
    </dxf>
    <dxf>
      <font>
        <color rgb="FF0000CC"/>
      </font>
    </dxf>
    <dxf>
      <font>
        <color rgb="FFFF0000"/>
      </font>
    </dxf>
    <dxf>
      <font>
        <b/>
        <i val="0"/>
      </font>
      <fill>
        <patternFill>
          <fgColor indexed="64"/>
          <bgColor indexed="13"/>
        </patternFill>
      </fill>
    </dxf>
    <dxf>
      <font>
        <color auto="1"/>
      </font>
      <fill>
        <patternFill>
          <fgColor indexed="64"/>
          <bgColor indexed="49"/>
        </patternFill>
      </fill>
    </dxf>
    <dxf>
      <font>
        <color auto="1"/>
      </font>
      <fill>
        <patternFill>
          <fgColor indexed="64"/>
          <bgColor indexed="22"/>
        </patternFill>
      </fill>
    </dxf>
    <dxf>
      <font>
        <color rgb="FF0000CC"/>
      </font>
    </dxf>
    <dxf>
      <font>
        <color rgb="FFFF0000"/>
      </font>
    </dxf>
    <dxf>
      <font>
        <color rgb="FFFF0000"/>
      </font>
      <border/>
    </dxf>
    <dxf>
      <font>
        <color rgb="FF0000CC"/>
      </font>
      <border/>
    </dxf>
    <dxf>
      <font>
        <color auto="1"/>
      </font>
      <fill>
        <gradientFill degree="90">
          <stop position="0">
            <color theme="7" tint="0.40000998973846436"/>
          </stop>
          <stop position="1">
            <color rgb="FFFFFF00"/>
          </stop>
        </gradientFill>
      </fill>
      <border/>
    </dxf>
    <dxf>
      <font>
        <color auto="1"/>
      </font>
      <fill>
        <gradientFill degree="90">
          <stop position="0">
            <color theme="4" tint="0.40000998973846436"/>
          </stop>
          <stop position="1">
            <color rgb="FFFF9933"/>
          </stop>
        </gradientFill>
      </fill>
      <border/>
    </dxf>
    <dxf>
      <font>
        <b/>
        <i val="0"/>
      </font>
      <fill>
        <gradientFill degree="90">
          <stop position="0">
            <color rgb="FFFFFF00"/>
          </stop>
          <stop position="1">
            <color theme="7" tint="0.40000998973846436"/>
          </stop>
        </gradientFill>
      </fill>
      <border/>
    </dxf>
    <dxf>
      <font>
        <color rgb="FF0000FF"/>
      </font>
      <border/>
    </dxf>
    <dxf>
      <font>
        <color rgb="FFFF0000"/>
      </font>
      <border/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3</xdr:col>
      <xdr:colOff>685800</xdr:colOff>
      <xdr:row>6</xdr:row>
      <xdr:rowOff>0</xdr:rowOff>
    </xdr:to>
    <xdr:pic>
      <xdr:nvPicPr>
        <xdr:cNvPr id="1" name="Picture 10" descr="deped seal.png"/>
        <xdr:cNvPicPr preferRelativeResize="1">
          <a:picLocks noChangeAspect="1"/>
        </xdr:cNvPicPr>
      </xdr:nvPicPr>
      <xdr:blipFill>
        <a:blip r:embed="rId1"/>
        <a:srcRect l="5389" t="5090" r="3292" b="3892"/>
        <a:stretch>
          <a:fillRect/>
        </a:stretch>
      </xdr:blipFill>
      <xdr:spPr>
        <a:xfrm>
          <a:off x="66675" y="28575"/>
          <a:ext cx="14287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190500</xdr:colOff>
      <xdr:row>0</xdr:row>
      <xdr:rowOff>28575</xdr:rowOff>
    </xdr:from>
    <xdr:to>
      <xdr:col>21</xdr:col>
      <xdr:colOff>1628775</xdr:colOff>
      <xdr:row>5</xdr:row>
      <xdr:rowOff>47625</xdr:rowOff>
    </xdr:to>
    <xdr:pic>
      <xdr:nvPicPr>
        <xdr:cNvPr id="2" name="Picture 34" descr="mogchs logo (colored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92350" y="28575"/>
          <a:ext cx="14382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62</xdr:row>
      <xdr:rowOff>85725</xdr:rowOff>
    </xdr:from>
    <xdr:to>
      <xdr:col>4</xdr:col>
      <xdr:colOff>1019175</xdr:colOff>
      <xdr:row>63</xdr:row>
      <xdr:rowOff>219075</xdr:rowOff>
    </xdr:to>
    <xdr:grpSp>
      <xdr:nvGrpSpPr>
        <xdr:cNvPr id="3" name="Group 17"/>
        <xdr:cNvGrpSpPr>
          <a:grpSpLocks/>
        </xdr:cNvGrpSpPr>
      </xdr:nvGrpSpPr>
      <xdr:grpSpPr>
        <a:xfrm>
          <a:off x="733425" y="19326225"/>
          <a:ext cx="2609850" cy="447675"/>
          <a:chOff x="736600" y="19478625"/>
          <a:chExt cx="2603500" cy="454025"/>
        </a:xfrm>
        <a:solidFill>
          <a:srgbClr val="FFFFFF"/>
        </a:solidFill>
      </xdr:grpSpPr>
      <xdr:grpSp>
        <xdr:nvGrpSpPr>
          <xdr:cNvPr id="4" name="Group 15"/>
          <xdr:cNvGrpSpPr>
            <a:grpSpLocks/>
          </xdr:cNvGrpSpPr>
        </xdr:nvGrpSpPr>
        <xdr:grpSpPr>
          <a:xfrm>
            <a:off x="736600" y="19796102"/>
            <a:ext cx="2603500" cy="136548"/>
            <a:chOff x="536575" y="8399556"/>
            <a:chExt cx="2051050" cy="129988"/>
          </a:xfrm>
          <a:solidFill>
            <a:srgbClr val="FFFFFF"/>
          </a:solidFill>
        </xdr:grpSpPr>
        <xdr:sp>
          <xdr:nvSpPr>
            <xdr:cNvPr id="5" name="Right Arrow 18"/>
            <xdr:cNvSpPr>
              <a:spLocks/>
            </xdr:cNvSpPr>
          </xdr:nvSpPr>
          <xdr:spPr>
            <a:xfrm>
              <a:off x="2415337" y="8400791"/>
              <a:ext cx="172288" cy="128753"/>
            </a:xfrm>
            <a:prstGeom prst="rightArrow">
              <a:avLst>
                <a:gd name="adj" fmla="val 12606"/>
              </a:avLst>
            </a:prstGeom>
            <a:solidFill>
              <a:srgbClr val="4F81BD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6" name="Right Arrow 19"/>
            <xdr:cNvSpPr>
              <a:spLocks/>
            </xdr:cNvSpPr>
          </xdr:nvSpPr>
          <xdr:spPr>
            <a:xfrm flipH="1">
              <a:off x="536575" y="8400791"/>
              <a:ext cx="172288" cy="128753"/>
            </a:xfrm>
            <a:prstGeom prst="rightArrow">
              <a:avLst>
                <a:gd name="adj" fmla="val 12606"/>
              </a:avLst>
            </a:prstGeom>
            <a:solidFill>
              <a:srgbClr val="4F81BD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7" name="Group 20"/>
          <xdr:cNvGrpSpPr>
            <a:grpSpLocks/>
          </xdr:cNvGrpSpPr>
        </xdr:nvGrpSpPr>
        <xdr:grpSpPr>
          <a:xfrm>
            <a:off x="736600" y="19478625"/>
            <a:ext cx="2603500" cy="136548"/>
            <a:chOff x="536575" y="8399556"/>
            <a:chExt cx="2051050" cy="129988"/>
          </a:xfrm>
          <a:solidFill>
            <a:srgbClr val="FFFFFF"/>
          </a:solidFill>
        </xdr:grpSpPr>
        <xdr:sp>
          <xdr:nvSpPr>
            <xdr:cNvPr id="8" name="Right Arrow 21"/>
            <xdr:cNvSpPr>
              <a:spLocks/>
            </xdr:cNvSpPr>
          </xdr:nvSpPr>
          <xdr:spPr>
            <a:xfrm>
              <a:off x="2415337" y="8399556"/>
              <a:ext cx="172288" cy="128753"/>
            </a:xfrm>
            <a:prstGeom prst="rightArrow">
              <a:avLst>
                <a:gd name="adj" fmla="val 12606"/>
              </a:avLst>
            </a:prstGeom>
            <a:solidFill>
              <a:srgbClr val="4F81BD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Right Arrow 22"/>
            <xdr:cNvSpPr>
              <a:spLocks/>
            </xdr:cNvSpPr>
          </xdr:nvSpPr>
          <xdr:spPr>
            <a:xfrm flipH="1">
              <a:off x="536575" y="8399556"/>
              <a:ext cx="172288" cy="128753"/>
            </a:xfrm>
            <a:prstGeom prst="rightArrow">
              <a:avLst>
                <a:gd name="adj" fmla="val 12606"/>
              </a:avLst>
            </a:prstGeom>
            <a:solidFill>
              <a:srgbClr val="4F81BD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276225</xdr:colOff>
      <xdr:row>36</xdr:row>
      <xdr:rowOff>76200</xdr:rowOff>
    </xdr:from>
    <xdr:to>
      <xdr:col>4</xdr:col>
      <xdr:colOff>990600</xdr:colOff>
      <xdr:row>36</xdr:row>
      <xdr:rowOff>209550</xdr:rowOff>
    </xdr:to>
    <xdr:grpSp>
      <xdr:nvGrpSpPr>
        <xdr:cNvPr id="10" name="Group 20"/>
        <xdr:cNvGrpSpPr>
          <a:grpSpLocks/>
        </xdr:cNvGrpSpPr>
      </xdr:nvGrpSpPr>
      <xdr:grpSpPr>
        <a:xfrm>
          <a:off x="704850" y="11144250"/>
          <a:ext cx="2609850" cy="133350"/>
          <a:chOff x="536575" y="8399556"/>
          <a:chExt cx="2051050" cy="129988"/>
        </a:xfrm>
        <a:solidFill>
          <a:srgbClr val="FFFFFF"/>
        </a:solidFill>
      </xdr:grpSpPr>
      <xdr:sp>
        <xdr:nvSpPr>
          <xdr:cNvPr id="11" name="Right Arrow 15"/>
          <xdr:cNvSpPr>
            <a:spLocks/>
          </xdr:cNvSpPr>
        </xdr:nvSpPr>
        <xdr:spPr>
          <a:xfrm>
            <a:off x="2415337" y="8399556"/>
            <a:ext cx="172288" cy="129988"/>
          </a:xfrm>
          <a:prstGeom prst="rightArrow">
            <a:avLst>
              <a:gd name="adj" fmla="val 12250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Right Arrow 16"/>
          <xdr:cNvSpPr>
            <a:spLocks/>
          </xdr:cNvSpPr>
        </xdr:nvSpPr>
        <xdr:spPr>
          <a:xfrm flipH="1">
            <a:off x="536575" y="8399556"/>
            <a:ext cx="172288" cy="129988"/>
          </a:xfrm>
          <a:prstGeom prst="rightArrow">
            <a:avLst>
              <a:gd name="adj" fmla="val 12250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3</xdr:col>
      <xdr:colOff>466725</xdr:colOff>
      <xdr:row>7</xdr:row>
      <xdr:rowOff>38100</xdr:rowOff>
    </xdr:to>
    <xdr:pic>
      <xdr:nvPicPr>
        <xdr:cNvPr id="1" name="Picture 9" descr="deped seal.png"/>
        <xdr:cNvPicPr preferRelativeResize="1">
          <a:picLocks noChangeAspect="1"/>
        </xdr:cNvPicPr>
      </xdr:nvPicPr>
      <xdr:blipFill>
        <a:blip r:embed="rId1"/>
        <a:srcRect l="5389" t="5090" r="3292" b="3892"/>
        <a:stretch>
          <a:fillRect/>
        </a:stretch>
      </xdr:blipFill>
      <xdr:spPr>
        <a:xfrm>
          <a:off x="47625" y="19050"/>
          <a:ext cx="13430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180975</xdr:colOff>
      <xdr:row>0</xdr:row>
      <xdr:rowOff>28575</xdr:rowOff>
    </xdr:from>
    <xdr:to>
      <xdr:col>38</xdr:col>
      <xdr:colOff>428625</xdr:colOff>
      <xdr:row>6</xdr:row>
      <xdr:rowOff>47625</xdr:rowOff>
    </xdr:to>
    <xdr:pic>
      <xdr:nvPicPr>
        <xdr:cNvPr id="2" name="Picture 34" descr="mogchs logo (colored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92300" y="28575"/>
          <a:ext cx="12763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63</xdr:row>
      <xdr:rowOff>85725</xdr:rowOff>
    </xdr:from>
    <xdr:to>
      <xdr:col>4</xdr:col>
      <xdr:colOff>628650</xdr:colOff>
      <xdr:row>63</xdr:row>
      <xdr:rowOff>200025</xdr:rowOff>
    </xdr:to>
    <xdr:grpSp>
      <xdr:nvGrpSpPr>
        <xdr:cNvPr id="3" name="Group 3"/>
        <xdr:cNvGrpSpPr>
          <a:grpSpLocks/>
        </xdr:cNvGrpSpPr>
      </xdr:nvGrpSpPr>
      <xdr:grpSpPr>
        <a:xfrm>
          <a:off x="1009650" y="15668625"/>
          <a:ext cx="2590800" cy="114300"/>
          <a:chOff x="940594" y="15204282"/>
          <a:chExt cx="2931315" cy="119061"/>
        </a:xfrm>
        <a:solidFill>
          <a:srgbClr val="FFFFFF"/>
        </a:solidFill>
      </xdr:grpSpPr>
      <xdr:sp>
        <xdr:nvSpPr>
          <xdr:cNvPr id="4" name="Right Arrow 4"/>
          <xdr:cNvSpPr>
            <a:spLocks/>
          </xdr:cNvSpPr>
        </xdr:nvSpPr>
        <xdr:spPr>
          <a:xfrm>
            <a:off x="3559724" y="15204282"/>
            <a:ext cx="312185" cy="119061"/>
          </a:xfrm>
          <a:prstGeom prst="rightArrow">
            <a:avLst>
              <a:gd name="adj" fmla="val 30953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Right Arrow 5"/>
          <xdr:cNvSpPr>
            <a:spLocks/>
          </xdr:cNvSpPr>
        </xdr:nvSpPr>
        <xdr:spPr>
          <a:xfrm flipH="1">
            <a:off x="940594" y="15204282"/>
            <a:ext cx="312185" cy="119061"/>
          </a:xfrm>
          <a:prstGeom prst="rightArrow">
            <a:avLst>
              <a:gd name="adj" fmla="val 30953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64</xdr:row>
      <xdr:rowOff>66675</xdr:rowOff>
    </xdr:from>
    <xdr:to>
      <xdr:col>4</xdr:col>
      <xdr:colOff>628650</xdr:colOff>
      <xdr:row>64</xdr:row>
      <xdr:rowOff>200025</xdr:rowOff>
    </xdr:to>
    <xdr:grpSp>
      <xdr:nvGrpSpPr>
        <xdr:cNvPr id="6" name="Group 6"/>
        <xdr:cNvGrpSpPr>
          <a:grpSpLocks/>
        </xdr:cNvGrpSpPr>
      </xdr:nvGrpSpPr>
      <xdr:grpSpPr>
        <a:xfrm>
          <a:off x="1009650" y="15925800"/>
          <a:ext cx="2590800" cy="133350"/>
          <a:chOff x="940595" y="15466218"/>
          <a:chExt cx="2931314" cy="130968"/>
        </a:xfrm>
        <a:solidFill>
          <a:srgbClr val="FFFFFF"/>
        </a:solidFill>
      </xdr:grpSpPr>
      <xdr:sp>
        <xdr:nvSpPr>
          <xdr:cNvPr id="7" name="Right Arrow 7"/>
          <xdr:cNvSpPr>
            <a:spLocks/>
          </xdr:cNvSpPr>
        </xdr:nvSpPr>
        <xdr:spPr>
          <a:xfrm>
            <a:off x="3559724" y="15484914"/>
            <a:ext cx="312185" cy="112272"/>
          </a:xfrm>
          <a:prstGeom prst="rightArrow">
            <a:avLst>
              <a:gd name="adj" fmla="val 32041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Right Arrow 8"/>
          <xdr:cNvSpPr>
            <a:spLocks/>
          </xdr:cNvSpPr>
        </xdr:nvSpPr>
        <xdr:spPr>
          <a:xfrm flipH="1">
            <a:off x="940595" y="15466218"/>
            <a:ext cx="312185" cy="112272"/>
          </a:xfrm>
          <a:prstGeom prst="rightArrow">
            <a:avLst>
              <a:gd name="adj" fmla="val 32041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85725</xdr:colOff>
      <xdr:row>37</xdr:row>
      <xdr:rowOff>66675</xdr:rowOff>
    </xdr:from>
    <xdr:to>
      <xdr:col>4</xdr:col>
      <xdr:colOff>628650</xdr:colOff>
      <xdr:row>37</xdr:row>
      <xdr:rowOff>190500</xdr:rowOff>
    </xdr:to>
    <xdr:grpSp>
      <xdr:nvGrpSpPr>
        <xdr:cNvPr id="9" name="Group 9"/>
        <xdr:cNvGrpSpPr>
          <a:grpSpLocks/>
        </xdr:cNvGrpSpPr>
      </xdr:nvGrpSpPr>
      <xdr:grpSpPr>
        <a:xfrm>
          <a:off x="1009650" y="9182100"/>
          <a:ext cx="2590800" cy="123825"/>
          <a:chOff x="940594" y="15204282"/>
          <a:chExt cx="2931315" cy="119061"/>
        </a:xfrm>
        <a:solidFill>
          <a:srgbClr val="FFFFFF"/>
        </a:solidFill>
      </xdr:grpSpPr>
      <xdr:sp>
        <xdr:nvSpPr>
          <xdr:cNvPr id="10" name="Right Arrow 10"/>
          <xdr:cNvSpPr>
            <a:spLocks/>
          </xdr:cNvSpPr>
        </xdr:nvSpPr>
        <xdr:spPr>
          <a:xfrm>
            <a:off x="3559724" y="15204282"/>
            <a:ext cx="312185" cy="119061"/>
          </a:xfrm>
          <a:prstGeom prst="rightArrow">
            <a:avLst>
              <a:gd name="adj" fmla="val 30953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Right Arrow 11"/>
          <xdr:cNvSpPr>
            <a:spLocks/>
          </xdr:cNvSpPr>
        </xdr:nvSpPr>
        <xdr:spPr>
          <a:xfrm flipH="1">
            <a:off x="940594" y="15204282"/>
            <a:ext cx="312185" cy="119061"/>
          </a:xfrm>
          <a:prstGeom prst="rightArrow">
            <a:avLst>
              <a:gd name="adj" fmla="val 30953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333375</xdr:colOff>
      <xdr:row>99</xdr:row>
      <xdr:rowOff>123825</xdr:rowOff>
    </xdr:from>
    <xdr:to>
      <xdr:col>4</xdr:col>
      <xdr:colOff>619125</xdr:colOff>
      <xdr:row>100</xdr:row>
      <xdr:rowOff>123825</xdr:rowOff>
    </xdr:to>
    <xdr:sp>
      <xdr:nvSpPr>
        <xdr:cNvPr id="12" name="Right Triangle 13"/>
        <xdr:cNvSpPr>
          <a:spLocks/>
        </xdr:cNvSpPr>
      </xdr:nvSpPr>
      <xdr:spPr>
        <a:xfrm flipV="1">
          <a:off x="3305175" y="22698075"/>
          <a:ext cx="285750" cy="190500"/>
        </a:xfrm>
        <a:prstGeom prst="rtTriangle">
          <a:avLst/>
        </a:prstGeom>
        <a:solidFill>
          <a:srgbClr val="595959"/>
        </a:solidFill>
        <a:ln w="12700" cmpd="sng">
          <a:solidFill>
            <a:srgbClr val="5959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99</xdr:row>
      <xdr:rowOff>114300</xdr:rowOff>
    </xdr:from>
    <xdr:to>
      <xdr:col>7</xdr:col>
      <xdr:colOff>295275</xdr:colOff>
      <xdr:row>100</xdr:row>
      <xdr:rowOff>123825</xdr:rowOff>
    </xdr:to>
    <xdr:sp>
      <xdr:nvSpPr>
        <xdr:cNvPr id="13" name="Right Triangle 14"/>
        <xdr:cNvSpPr>
          <a:spLocks/>
        </xdr:cNvSpPr>
      </xdr:nvSpPr>
      <xdr:spPr>
        <a:xfrm flipH="1">
          <a:off x="4324350" y="22688550"/>
          <a:ext cx="285750" cy="200025"/>
        </a:xfrm>
        <a:prstGeom prst="rtTriangle">
          <a:avLst/>
        </a:prstGeom>
        <a:solidFill>
          <a:srgbClr val="595959"/>
        </a:solidFill>
        <a:ln w="12700" cmpd="sng">
          <a:solidFill>
            <a:srgbClr val="5959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190500</xdr:colOff>
      <xdr:row>75</xdr:row>
      <xdr:rowOff>114300</xdr:rowOff>
    </xdr:from>
    <xdr:ext cx="228600" cy="95250"/>
    <xdr:sp>
      <xdr:nvSpPr>
        <xdr:cNvPr id="1" name="Left Arrow 1"/>
        <xdr:cNvSpPr>
          <a:spLocks/>
        </xdr:cNvSpPr>
      </xdr:nvSpPr>
      <xdr:spPr>
        <a:xfrm>
          <a:off x="2857500" y="19773900"/>
          <a:ext cx="228600" cy="95250"/>
        </a:xfrm>
        <a:prstGeom prst="leftArrow">
          <a:avLst>
            <a:gd name="adj" fmla="val -2813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190500</xdr:colOff>
      <xdr:row>76</xdr:row>
      <xdr:rowOff>95250</xdr:rowOff>
    </xdr:from>
    <xdr:ext cx="228600" cy="104775"/>
    <xdr:sp>
      <xdr:nvSpPr>
        <xdr:cNvPr id="2" name="Left Arrow 2"/>
        <xdr:cNvSpPr>
          <a:spLocks/>
        </xdr:cNvSpPr>
      </xdr:nvSpPr>
      <xdr:spPr>
        <a:xfrm>
          <a:off x="2857500" y="20069175"/>
          <a:ext cx="228600" cy="104775"/>
        </a:xfrm>
        <a:prstGeom prst="leftArrow">
          <a:avLst>
            <a:gd name="adj" fmla="val -2813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57150</xdr:colOff>
      <xdr:row>0</xdr:row>
      <xdr:rowOff>47625</xdr:rowOff>
    </xdr:from>
    <xdr:to>
      <xdr:col>2</xdr:col>
      <xdr:colOff>1114425</xdr:colOff>
      <xdr:row>4</xdr:row>
      <xdr:rowOff>323850</xdr:rowOff>
    </xdr:to>
    <xdr:pic>
      <xdr:nvPicPr>
        <xdr:cNvPr id="3" name="Picture 20" descr="deped seal.png"/>
        <xdr:cNvPicPr preferRelativeResize="1">
          <a:picLocks noChangeAspect="1"/>
        </xdr:cNvPicPr>
      </xdr:nvPicPr>
      <xdr:blipFill>
        <a:blip r:embed="rId1"/>
        <a:srcRect l="5389" t="5090" r="3292" b="3892"/>
        <a:stretch>
          <a:fillRect/>
        </a:stretch>
      </xdr:blipFill>
      <xdr:spPr>
        <a:xfrm>
          <a:off x="304800" y="47625"/>
          <a:ext cx="12382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1028700</xdr:colOff>
      <xdr:row>0</xdr:row>
      <xdr:rowOff>95250</xdr:rowOff>
    </xdr:from>
    <xdr:to>
      <xdr:col>17</xdr:col>
      <xdr:colOff>200025</xdr:colOff>
      <xdr:row>4</xdr:row>
      <xdr:rowOff>295275</xdr:rowOff>
    </xdr:to>
    <xdr:pic>
      <xdr:nvPicPr>
        <xdr:cNvPr id="4" name="Picture 34" descr="mogchs logo (colored)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392150" y="95250"/>
          <a:ext cx="11334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190500</xdr:colOff>
      <xdr:row>38</xdr:row>
      <xdr:rowOff>95250</xdr:rowOff>
    </xdr:from>
    <xdr:ext cx="228600" cy="104775"/>
    <xdr:sp>
      <xdr:nvSpPr>
        <xdr:cNvPr id="5" name="Left Arrow 5"/>
        <xdr:cNvSpPr>
          <a:spLocks/>
        </xdr:cNvSpPr>
      </xdr:nvSpPr>
      <xdr:spPr>
        <a:xfrm>
          <a:off x="2857500" y="9944100"/>
          <a:ext cx="228600" cy="104775"/>
        </a:xfrm>
        <a:prstGeom prst="leftArrow">
          <a:avLst>
            <a:gd name="adj" fmla="val -2813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15</xdr:col>
      <xdr:colOff>962025</xdr:colOff>
      <xdr:row>39</xdr:row>
      <xdr:rowOff>38100</xdr:rowOff>
    </xdr:from>
    <xdr:to>
      <xdr:col>17</xdr:col>
      <xdr:colOff>257175</xdr:colOff>
      <xdr:row>41</xdr:row>
      <xdr:rowOff>161925</xdr:rowOff>
    </xdr:to>
    <xdr:pic>
      <xdr:nvPicPr>
        <xdr:cNvPr id="6" name="Picture 34" descr="mogchs logo (colored)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3325475" y="10201275"/>
          <a:ext cx="12573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190500</xdr:colOff>
      <xdr:row>75</xdr:row>
      <xdr:rowOff>95250</xdr:rowOff>
    </xdr:from>
    <xdr:ext cx="228600" cy="104775"/>
    <xdr:sp>
      <xdr:nvSpPr>
        <xdr:cNvPr id="7" name="Left Arrow 7"/>
        <xdr:cNvSpPr>
          <a:spLocks/>
        </xdr:cNvSpPr>
      </xdr:nvSpPr>
      <xdr:spPr>
        <a:xfrm>
          <a:off x="2857500" y="19754850"/>
          <a:ext cx="228600" cy="104775"/>
        </a:xfrm>
        <a:prstGeom prst="leftArrow">
          <a:avLst>
            <a:gd name="adj" fmla="val -2813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3</xdr:col>
      <xdr:colOff>428625</xdr:colOff>
      <xdr:row>6</xdr:row>
      <xdr:rowOff>0</xdr:rowOff>
    </xdr:to>
    <xdr:pic>
      <xdr:nvPicPr>
        <xdr:cNvPr id="1" name="Picture 3" descr="deped seal.png"/>
        <xdr:cNvPicPr preferRelativeResize="1">
          <a:picLocks noChangeAspect="1"/>
        </xdr:cNvPicPr>
      </xdr:nvPicPr>
      <xdr:blipFill>
        <a:blip r:embed="rId1"/>
        <a:srcRect l="5389" t="5090" r="3292" b="3892"/>
        <a:stretch>
          <a:fillRect/>
        </a:stretch>
      </xdr:blipFill>
      <xdr:spPr>
        <a:xfrm>
          <a:off x="38100" y="19050"/>
          <a:ext cx="22002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457200</xdr:colOff>
      <xdr:row>0</xdr:row>
      <xdr:rowOff>114300</xdr:rowOff>
    </xdr:from>
    <xdr:to>
      <xdr:col>27</xdr:col>
      <xdr:colOff>904875</xdr:colOff>
      <xdr:row>6</xdr:row>
      <xdr:rowOff>28575</xdr:rowOff>
    </xdr:to>
    <xdr:pic>
      <xdr:nvPicPr>
        <xdr:cNvPr id="2" name="Picture 34" descr="mogchs logo (colored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17275" y="114300"/>
          <a:ext cx="20288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371475</xdr:colOff>
      <xdr:row>2</xdr:row>
      <xdr:rowOff>200025</xdr:rowOff>
    </xdr:to>
    <xdr:pic>
      <xdr:nvPicPr>
        <xdr:cNvPr id="1" name="Picture 34" descr="mogchs logo (colored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0</xdr:row>
      <xdr:rowOff>19050</xdr:rowOff>
    </xdr:from>
    <xdr:to>
      <xdr:col>9</xdr:col>
      <xdr:colOff>647700</xdr:colOff>
      <xdr:row>2</xdr:row>
      <xdr:rowOff>104775</xdr:rowOff>
    </xdr:to>
    <xdr:pic>
      <xdr:nvPicPr>
        <xdr:cNvPr id="2" name="Picture 35" descr="dep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9050"/>
          <a:ext cx="800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561975</xdr:colOff>
      <xdr:row>0</xdr:row>
      <xdr:rowOff>19050</xdr:rowOff>
    </xdr:from>
    <xdr:to>
      <xdr:col>16</xdr:col>
      <xdr:colOff>647700</xdr:colOff>
      <xdr:row>2</xdr:row>
      <xdr:rowOff>104775</xdr:rowOff>
    </xdr:to>
    <xdr:pic>
      <xdr:nvPicPr>
        <xdr:cNvPr id="3" name="Picture 35" descr="dep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0" y="19050"/>
          <a:ext cx="7334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561975</xdr:colOff>
      <xdr:row>0</xdr:row>
      <xdr:rowOff>19050</xdr:rowOff>
    </xdr:from>
    <xdr:to>
      <xdr:col>23</xdr:col>
      <xdr:colOff>609600</xdr:colOff>
      <xdr:row>2</xdr:row>
      <xdr:rowOff>104775</xdr:rowOff>
    </xdr:to>
    <xdr:pic>
      <xdr:nvPicPr>
        <xdr:cNvPr id="4" name="Picture 35" descr="dep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20900" y="1905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561975</xdr:colOff>
      <xdr:row>0</xdr:row>
      <xdr:rowOff>19050</xdr:rowOff>
    </xdr:from>
    <xdr:to>
      <xdr:col>30</xdr:col>
      <xdr:colOff>609600</xdr:colOff>
      <xdr:row>2</xdr:row>
      <xdr:rowOff>104775</xdr:rowOff>
    </xdr:to>
    <xdr:pic>
      <xdr:nvPicPr>
        <xdr:cNvPr id="5" name="Picture 35" descr="dep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88100" y="1905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43</xdr:col>
      <xdr:colOff>561975</xdr:colOff>
      <xdr:row>0</xdr:row>
      <xdr:rowOff>19050</xdr:rowOff>
    </xdr:from>
    <xdr:to>
      <xdr:col>44</xdr:col>
      <xdr:colOff>609600</xdr:colOff>
      <xdr:row>2</xdr:row>
      <xdr:rowOff>104775</xdr:rowOff>
    </xdr:to>
    <xdr:pic>
      <xdr:nvPicPr>
        <xdr:cNvPr id="6" name="Picture 35" descr="dep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0" y="1905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561975</xdr:colOff>
      <xdr:row>0</xdr:row>
      <xdr:rowOff>19050</xdr:rowOff>
    </xdr:from>
    <xdr:to>
      <xdr:col>51</xdr:col>
      <xdr:colOff>609600</xdr:colOff>
      <xdr:row>2</xdr:row>
      <xdr:rowOff>104775</xdr:rowOff>
    </xdr:to>
    <xdr:pic>
      <xdr:nvPicPr>
        <xdr:cNvPr id="7" name="Picture 35" descr="dep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889700" y="1905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561975</xdr:colOff>
      <xdr:row>0</xdr:row>
      <xdr:rowOff>19050</xdr:rowOff>
    </xdr:from>
    <xdr:to>
      <xdr:col>58</xdr:col>
      <xdr:colOff>609600</xdr:colOff>
      <xdr:row>2</xdr:row>
      <xdr:rowOff>104775</xdr:rowOff>
    </xdr:to>
    <xdr:pic>
      <xdr:nvPicPr>
        <xdr:cNvPr id="8" name="Picture 35" descr="dep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56900" y="1905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64</xdr:col>
      <xdr:colOff>561975</xdr:colOff>
      <xdr:row>0</xdr:row>
      <xdr:rowOff>19050</xdr:rowOff>
    </xdr:from>
    <xdr:to>
      <xdr:col>65</xdr:col>
      <xdr:colOff>609600</xdr:colOff>
      <xdr:row>2</xdr:row>
      <xdr:rowOff>104775</xdr:rowOff>
    </xdr:to>
    <xdr:pic>
      <xdr:nvPicPr>
        <xdr:cNvPr id="9" name="Picture 35" descr="dep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24100" y="1905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561975</xdr:colOff>
      <xdr:row>0</xdr:row>
      <xdr:rowOff>19050</xdr:rowOff>
    </xdr:from>
    <xdr:to>
      <xdr:col>37</xdr:col>
      <xdr:colOff>609600</xdr:colOff>
      <xdr:row>2</xdr:row>
      <xdr:rowOff>104775</xdr:rowOff>
    </xdr:to>
    <xdr:pic>
      <xdr:nvPicPr>
        <xdr:cNvPr id="10" name="Picture 35" descr="dep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55300" y="1905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561975</xdr:colOff>
      <xdr:row>0</xdr:row>
      <xdr:rowOff>19050</xdr:rowOff>
    </xdr:from>
    <xdr:to>
      <xdr:col>106</xdr:col>
      <xdr:colOff>609600</xdr:colOff>
      <xdr:row>2</xdr:row>
      <xdr:rowOff>104775</xdr:rowOff>
    </xdr:to>
    <xdr:pic>
      <xdr:nvPicPr>
        <xdr:cNvPr id="11" name="Picture 35" descr="dep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17700" y="1905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561975</xdr:colOff>
      <xdr:row>0</xdr:row>
      <xdr:rowOff>19050</xdr:rowOff>
    </xdr:from>
    <xdr:to>
      <xdr:col>72</xdr:col>
      <xdr:colOff>609600</xdr:colOff>
      <xdr:row>2</xdr:row>
      <xdr:rowOff>104775</xdr:rowOff>
    </xdr:to>
    <xdr:pic>
      <xdr:nvPicPr>
        <xdr:cNvPr id="12" name="Picture 35" descr="dep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91300" y="1905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78</xdr:col>
      <xdr:colOff>561975</xdr:colOff>
      <xdr:row>0</xdr:row>
      <xdr:rowOff>19050</xdr:rowOff>
    </xdr:from>
    <xdr:to>
      <xdr:col>79</xdr:col>
      <xdr:colOff>609600</xdr:colOff>
      <xdr:row>2</xdr:row>
      <xdr:rowOff>104775</xdr:rowOff>
    </xdr:to>
    <xdr:pic>
      <xdr:nvPicPr>
        <xdr:cNvPr id="13" name="Picture 35" descr="dep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0" y="1905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85</xdr:col>
      <xdr:colOff>561975</xdr:colOff>
      <xdr:row>0</xdr:row>
      <xdr:rowOff>19050</xdr:rowOff>
    </xdr:from>
    <xdr:to>
      <xdr:col>86</xdr:col>
      <xdr:colOff>609600</xdr:colOff>
      <xdr:row>2</xdr:row>
      <xdr:rowOff>104775</xdr:rowOff>
    </xdr:to>
    <xdr:pic>
      <xdr:nvPicPr>
        <xdr:cNvPr id="14" name="Picture 35" descr="dep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25700" y="19050"/>
          <a:ext cx="657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D12" sqref="D12"/>
    </sheetView>
  </sheetViews>
  <sheetFormatPr defaultColWidth="9.140625" defaultRowHeight="15"/>
  <sheetData>
    <row r="1" ht="15">
      <c r="A1" t="s">
        <v>804</v>
      </c>
    </row>
    <row r="2" ht="15">
      <c r="B2" t="s">
        <v>811</v>
      </c>
    </row>
    <row r="3" ht="15">
      <c r="B3" t="s">
        <v>805</v>
      </c>
    </row>
    <row r="5" ht="15">
      <c r="B5" t="s">
        <v>806</v>
      </c>
    </row>
    <row r="7" spans="2:6" ht="21">
      <c r="B7" s="641" t="s">
        <v>807</v>
      </c>
      <c r="F7" s="642" t="s">
        <v>809</v>
      </c>
    </row>
    <row r="8" spans="2:6" ht="15">
      <c r="B8" t="s">
        <v>808</v>
      </c>
      <c r="F8" t="s">
        <v>810</v>
      </c>
    </row>
  </sheetData>
  <sheetProtection password="9F5A" sheet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AM37"/>
  <sheetViews>
    <sheetView zoomScale="80" zoomScaleNormal="80" zoomScalePageLayoutView="0" workbookViewId="0" topLeftCell="A1">
      <selection activeCell="K11" sqref="K11:K16"/>
    </sheetView>
  </sheetViews>
  <sheetFormatPr defaultColWidth="9.140625" defaultRowHeight="15"/>
  <cols>
    <col min="1" max="1" width="9.140625" style="266" customWidth="1"/>
    <col min="2" max="2" width="3.140625" style="266" customWidth="1"/>
    <col min="3" max="3" width="20.140625" style="0" customWidth="1"/>
    <col min="4" max="7" width="7.28125" style="0" customWidth="1"/>
    <col min="8" max="8" width="11.57421875" style="0" customWidth="1"/>
    <col min="9" max="9" width="11.421875" style="0" customWidth="1"/>
    <col min="10" max="10" width="4.28125" style="0" customWidth="1"/>
    <col min="11" max="11" width="11.28125" style="0" customWidth="1"/>
    <col min="12" max="12" width="28.7109375" style="0" customWidth="1"/>
    <col min="13" max="16" width="6.7109375" style="0" customWidth="1"/>
    <col min="17" max="17" width="5.00390625" style="0" customWidth="1"/>
    <col min="18" max="33" width="9.140625" style="301" customWidth="1"/>
    <col min="34" max="39" width="9.140625" style="302" customWidth="1"/>
  </cols>
  <sheetData>
    <row r="1" spans="18:39" s="266" customFormat="1" ht="21.75" customHeight="1" thickBot="1"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</row>
    <row r="2" spans="2:17" ht="21" customHeight="1" thickBot="1">
      <c r="B2" s="299"/>
      <c r="C2" s="1163" t="s">
        <v>698</v>
      </c>
      <c r="D2" s="1163"/>
      <c r="E2" s="1163"/>
      <c r="F2" s="1163"/>
      <c r="G2" s="1163"/>
      <c r="H2" s="1163"/>
      <c r="I2" s="1163"/>
      <c r="J2" s="248"/>
      <c r="K2" s="1163" t="s">
        <v>699</v>
      </c>
      <c r="L2" s="1163"/>
      <c r="M2" s="1163"/>
      <c r="N2" s="1163"/>
      <c r="O2" s="1163"/>
      <c r="P2" s="1163"/>
      <c r="Q2" s="249"/>
    </row>
    <row r="3" spans="2:22" ht="15.75" thickBot="1">
      <c r="B3" s="258"/>
      <c r="C3" s="256"/>
      <c r="D3" s="256"/>
      <c r="E3" s="256"/>
      <c r="F3" s="256"/>
      <c r="G3" s="256"/>
      <c r="H3" s="256"/>
      <c r="I3" s="256"/>
      <c r="J3" s="256"/>
      <c r="K3" s="1186" t="s">
        <v>700</v>
      </c>
      <c r="L3" s="1188" t="s">
        <v>701</v>
      </c>
      <c r="M3" s="1188" t="s">
        <v>702</v>
      </c>
      <c r="N3" s="1188"/>
      <c r="O3" s="1188"/>
      <c r="P3" s="1190"/>
      <c r="Q3" s="257"/>
      <c r="U3" s="301">
        <v>60</v>
      </c>
      <c r="V3" s="301" t="s">
        <v>703</v>
      </c>
    </row>
    <row r="4" spans="2:22" ht="15">
      <c r="B4" s="258"/>
      <c r="C4" s="1186" t="s">
        <v>704</v>
      </c>
      <c r="D4" s="1191" t="s">
        <v>705</v>
      </c>
      <c r="E4" s="1191"/>
      <c r="F4" s="1191"/>
      <c r="G4" s="1191"/>
      <c r="H4" s="1192" t="s">
        <v>706</v>
      </c>
      <c r="I4" s="1190" t="s">
        <v>707</v>
      </c>
      <c r="J4" s="256"/>
      <c r="K4" s="1187"/>
      <c r="L4" s="1189"/>
      <c r="M4" s="269">
        <v>1</v>
      </c>
      <c r="N4" s="269">
        <v>2</v>
      </c>
      <c r="O4" s="269">
        <v>3</v>
      </c>
      <c r="P4" s="270">
        <v>4</v>
      </c>
      <c r="Q4" s="257"/>
      <c r="U4" s="301">
        <v>74</v>
      </c>
      <c r="V4" s="301" t="s">
        <v>703</v>
      </c>
    </row>
    <row r="5" spans="2:22" ht="15">
      <c r="B5" s="258"/>
      <c r="C5" s="1187"/>
      <c r="D5" s="269">
        <v>1</v>
      </c>
      <c r="E5" s="269">
        <v>2</v>
      </c>
      <c r="F5" s="269">
        <v>3</v>
      </c>
      <c r="G5" s="269">
        <v>4</v>
      </c>
      <c r="H5" s="1193"/>
      <c r="I5" s="1194"/>
      <c r="J5" s="256"/>
      <c r="K5" s="1164" t="s">
        <v>708</v>
      </c>
      <c r="L5" s="271" t="s">
        <v>709</v>
      </c>
      <c r="M5" s="1171"/>
      <c r="N5" s="1171"/>
      <c r="O5" s="1171"/>
      <c r="P5" s="1174"/>
      <c r="Q5" s="257"/>
      <c r="U5" s="301">
        <v>75</v>
      </c>
      <c r="V5" s="301" t="s">
        <v>710</v>
      </c>
    </row>
    <row r="6" spans="2:22" ht="18.75">
      <c r="B6" s="258"/>
      <c r="C6" s="272" t="s">
        <v>711</v>
      </c>
      <c r="D6" s="273">
        <f>'Master Sheet'!E7</f>
        <v>94</v>
      </c>
      <c r="E6" s="273"/>
      <c r="F6" s="273"/>
      <c r="G6" s="273"/>
      <c r="H6" s="274">
        <f>SUM(D6:G6)/4</f>
        <v>23.5</v>
      </c>
      <c r="I6" s="275" t="e">
        <f>VLOOKUP(Final,remarks,2,TRUE)</f>
        <v>#N/A</v>
      </c>
      <c r="J6" s="256"/>
      <c r="K6" s="1165"/>
      <c r="L6" s="276" t="s">
        <v>712</v>
      </c>
      <c r="M6" s="1172"/>
      <c r="N6" s="1172"/>
      <c r="O6" s="1172"/>
      <c r="P6" s="1175"/>
      <c r="Q6" s="257"/>
      <c r="U6" s="301">
        <v>100</v>
      </c>
      <c r="V6" s="301" t="s">
        <v>710</v>
      </c>
    </row>
    <row r="7" spans="2:17" ht="18.75">
      <c r="B7" s="258"/>
      <c r="C7" s="272" t="s">
        <v>713</v>
      </c>
      <c r="D7" s="273">
        <f>'Master Sheet'!F7</f>
        <v>96</v>
      </c>
      <c r="E7" s="273"/>
      <c r="F7" s="273"/>
      <c r="G7" s="273"/>
      <c r="H7" s="274">
        <f>SUM(D7:G7)/4</f>
        <v>24</v>
      </c>
      <c r="I7" s="275" t="e">
        <f>VLOOKUP(Final,remarks,2,TRUE)</f>
        <v>#N/A</v>
      </c>
      <c r="J7" s="256"/>
      <c r="K7" s="1165"/>
      <c r="L7" s="277" t="s">
        <v>714</v>
      </c>
      <c r="M7" s="1173"/>
      <c r="N7" s="1173"/>
      <c r="O7" s="1173"/>
      <c r="P7" s="1176"/>
      <c r="Q7" s="257"/>
    </row>
    <row r="8" spans="2:17" ht="18.75">
      <c r="B8" s="258"/>
      <c r="C8" s="272" t="s">
        <v>715</v>
      </c>
      <c r="D8" s="405">
        <f>'Master Sheet'!G7</f>
        <v>95</v>
      </c>
      <c r="E8" s="273"/>
      <c r="F8" s="273"/>
      <c r="G8" s="273"/>
      <c r="H8" s="274">
        <f>SUM(D8:G8)/4</f>
        <v>23.75</v>
      </c>
      <c r="I8" s="275" t="e">
        <f>VLOOKUP(Final,remarks,2,TRUE)</f>
        <v>#N/A</v>
      </c>
      <c r="J8" s="256"/>
      <c r="K8" s="1165"/>
      <c r="L8" s="271" t="s">
        <v>716</v>
      </c>
      <c r="M8" s="1171"/>
      <c r="N8" s="1171"/>
      <c r="O8" s="1171"/>
      <c r="P8" s="1174"/>
      <c r="Q8" s="257"/>
    </row>
    <row r="9" spans="2:17" ht="18.75">
      <c r="B9" s="258"/>
      <c r="C9" s="272" t="s">
        <v>717</v>
      </c>
      <c r="D9" s="273">
        <f>'Master Sheet'!H7</f>
        <v>94</v>
      </c>
      <c r="E9" s="273"/>
      <c r="F9" s="273"/>
      <c r="G9" s="273"/>
      <c r="H9" s="274">
        <f>SUM(D9:G9)/4</f>
        <v>23.5</v>
      </c>
      <c r="I9" s="275" t="e">
        <f>VLOOKUP(Final,remarks,2,TRUE)</f>
        <v>#N/A</v>
      </c>
      <c r="J9" s="256"/>
      <c r="K9" s="1165"/>
      <c r="L9" s="276" t="s">
        <v>718</v>
      </c>
      <c r="M9" s="1172"/>
      <c r="N9" s="1172"/>
      <c r="O9" s="1172"/>
      <c r="P9" s="1175"/>
      <c r="Q9" s="257"/>
    </row>
    <row r="10" spans="2:17" ht="12.75" customHeight="1">
      <c r="B10" s="258"/>
      <c r="C10" s="278" t="s">
        <v>719</v>
      </c>
      <c r="D10" s="1180"/>
      <c r="E10" s="1180"/>
      <c r="F10" s="1181"/>
      <c r="G10" s="1181"/>
      <c r="H10" s="1184">
        <f>SUM(D10:G11)/4</f>
        <v>0</v>
      </c>
      <c r="I10" s="1179" t="e">
        <f>VLOOKUP(Final,remarks,2,TRUE)</f>
        <v>#N/A</v>
      </c>
      <c r="J10" s="256"/>
      <c r="K10" s="1178"/>
      <c r="L10" s="277" t="s">
        <v>720</v>
      </c>
      <c r="M10" s="1173"/>
      <c r="N10" s="1173"/>
      <c r="O10" s="1173"/>
      <c r="P10" s="1176"/>
      <c r="Q10" s="257"/>
    </row>
    <row r="11" spans="2:17" ht="12.75" customHeight="1">
      <c r="B11" s="258"/>
      <c r="C11" s="279" t="s">
        <v>721</v>
      </c>
      <c r="D11" s="1180"/>
      <c r="E11" s="1180"/>
      <c r="F11" s="1183"/>
      <c r="G11" s="1183"/>
      <c r="H11" s="1184"/>
      <c r="I11" s="1179"/>
      <c r="J11" s="256"/>
      <c r="K11" s="1164" t="s">
        <v>722</v>
      </c>
      <c r="L11" s="271" t="s">
        <v>723</v>
      </c>
      <c r="M11" s="1171"/>
      <c r="N11" s="1171"/>
      <c r="O11" s="1171"/>
      <c r="P11" s="1174"/>
      <c r="Q11" s="257"/>
    </row>
    <row r="12" spans="2:17" ht="12.75" customHeight="1">
      <c r="B12" s="258"/>
      <c r="C12" s="280" t="s">
        <v>724</v>
      </c>
      <c r="D12" s="1180"/>
      <c r="E12" s="1185"/>
      <c r="F12" s="1181"/>
      <c r="G12" s="1181"/>
      <c r="H12" s="1184">
        <f>SUM(D12:G13)/4</f>
        <v>0</v>
      </c>
      <c r="I12" s="1179" t="e">
        <f>VLOOKUP(Final,remarks,2,TRUE)</f>
        <v>#N/A</v>
      </c>
      <c r="J12" s="256"/>
      <c r="K12" s="1165"/>
      <c r="L12" s="276" t="s">
        <v>725</v>
      </c>
      <c r="M12" s="1172"/>
      <c r="N12" s="1172"/>
      <c r="O12" s="1172"/>
      <c r="P12" s="1175"/>
      <c r="Q12" s="257"/>
    </row>
    <row r="13" spans="2:17" ht="12.75" customHeight="1">
      <c r="B13" s="258"/>
      <c r="C13" s="279" t="s">
        <v>726</v>
      </c>
      <c r="D13" s="1180"/>
      <c r="E13" s="1185"/>
      <c r="F13" s="1183"/>
      <c r="G13" s="1183"/>
      <c r="H13" s="1184"/>
      <c r="I13" s="1179"/>
      <c r="J13" s="256"/>
      <c r="K13" s="1165"/>
      <c r="L13" s="277" t="s">
        <v>727</v>
      </c>
      <c r="M13" s="1173"/>
      <c r="N13" s="1173"/>
      <c r="O13" s="1173"/>
      <c r="P13" s="1176"/>
      <c r="Q13" s="257"/>
    </row>
    <row r="14" spans="2:17" ht="12.75" customHeight="1">
      <c r="B14" s="258"/>
      <c r="C14" s="280" t="s">
        <v>728</v>
      </c>
      <c r="D14" s="1180"/>
      <c r="E14" s="1180"/>
      <c r="F14" s="1181"/>
      <c r="G14" s="1181"/>
      <c r="H14" s="1184">
        <f>SUM(D14:G16)/4</f>
        <v>0</v>
      </c>
      <c r="I14" s="1179" t="e">
        <f>VLOOKUP(Final,remarks,2,TRUE)</f>
        <v>#N/A</v>
      </c>
      <c r="J14" s="256"/>
      <c r="K14" s="1165"/>
      <c r="L14" s="271" t="s">
        <v>729</v>
      </c>
      <c r="M14" s="1171"/>
      <c r="N14" s="1171"/>
      <c r="O14" s="1171"/>
      <c r="P14" s="1174"/>
      <c r="Q14" s="257"/>
    </row>
    <row r="15" spans="2:17" ht="12.75" customHeight="1">
      <c r="B15" s="258"/>
      <c r="C15" s="278" t="s">
        <v>730</v>
      </c>
      <c r="D15" s="1180"/>
      <c r="E15" s="1180"/>
      <c r="F15" s="1182"/>
      <c r="G15" s="1182"/>
      <c r="H15" s="1184"/>
      <c r="I15" s="1179"/>
      <c r="J15" s="256"/>
      <c r="K15" s="1165"/>
      <c r="L15" s="276" t="s">
        <v>731</v>
      </c>
      <c r="M15" s="1172"/>
      <c r="N15" s="1172"/>
      <c r="O15" s="1172"/>
      <c r="P15" s="1175"/>
      <c r="Q15" s="257"/>
    </row>
    <row r="16" spans="2:17" ht="12.75" customHeight="1">
      <c r="B16" s="258"/>
      <c r="C16" s="278" t="s">
        <v>732</v>
      </c>
      <c r="D16" s="1180"/>
      <c r="E16" s="1180"/>
      <c r="F16" s="1183"/>
      <c r="G16" s="1183"/>
      <c r="H16" s="1184"/>
      <c r="I16" s="1179"/>
      <c r="J16" s="256"/>
      <c r="K16" s="1178"/>
      <c r="L16" s="277" t="s">
        <v>733</v>
      </c>
      <c r="M16" s="1173"/>
      <c r="N16" s="1173"/>
      <c r="O16" s="1173"/>
      <c r="P16" s="1176"/>
      <c r="Q16" s="257"/>
    </row>
    <row r="17" spans="2:17" ht="18.75">
      <c r="B17" s="258"/>
      <c r="C17" s="272" t="s">
        <v>231</v>
      </c>
      <c r="D17" s="273"/>
      <c r="E17" s="273"/>
      <c r="F17" s="273"/>
      <c r="G17" s="273"/>
      <c r="H17" s="274">
        <f>SUM(D17:G17)/4</f>
        <v>0</v>
      </c>
      <c r="I17" s="275" t="e">
        <f>VLOOKUP(Final,remarks,2,TRUE)</f>
        <v>#N/A</v>
      </c>
      <c r="J17" s="256"/>
      <c r="K17" s="1177" t="s">
        <v>734</v>
      </c>
      <c r="L17" s="281" t="s">
        <v>735</v>
      </c>
      <c r="M17" s="1158"/>
      <c r="N17" s="1158"/>
      <c r="O17" s="1158"/>
      <c r="P17" s="1160"/>
      <c r="Q17" s="257"/>
    </row>
    <row r="18" spans="2:17" ht="18.75">
      <c r="B18" s="258"/>
      <c r="C18" s="272" t="s">
        <v>736</v>
      </c>
      <c r="D18" s="273"/>
      <c r="E18" s="273"/>
      <c r="F18" s="273"/>
      <c r="G18" s="273"/>
      <c r="H18" s="274"/>
      <c r="I18" s="282"/>
      <c r="J18" s="256"/>
      <c r="K18" s="1177"/>
      <c r="L18" s="283" t="s">
        <v>737</v>
      </c>
      <c r="M18" s="1158"/>
      <c r="N18" s="1158"/>
      <c r="O18" s="1158"/>
      <c r="P18" s="1160"/>
      <c r="Q18" s="257"/>
    </row>
    <row r="19" spans="2:17" ht="18.75">
      <c r="B19" s="258"/>
      <c r="C19" s="272" t="s">
        <v>738</v>
      </c>
      <c r="D19" s="273"/>
      <c r="E19" s="273"/>
      <c r="F19" s="273"/>
      <c r="G19" s="273"/>
      <c r="H19" s="274"/>
      <c r="I19" s="282"/>
      <c r="J19" s="256"/>
      <c r="K19" s="1177"/>
      <c r="L19" s="283" t="s">
        <v>739</v>
      </c>
      <c r="M19" s="1158"/>
      <c r="N19" s="1158"/>
      <c r="O19" s="1158"/>
      <c r="P19" s="1160"/>
      <c r="Q19" s="257"/>
    </row>
    <row r="20" spans="2:17" ht="18.75">
      <c r="B20" s="258"/>
      <c r="C20" s="272" t="s">
        <v>740</v>
      </c>
      <c r="D20" s="273"/>
      <c r="E20" s="273"/>
      <c r="F20" s="273"/>
      <c r="G20" s="273"/>
      <c r="H20" s="274"/>
      <c r="I20" s="282"/>
      <c r="J20" s="256"/>
      <c r="K20" s="1177"/>
      <c r="L20" s="284" t="s">
        <v>741</v>
      </c>
      <c r="M20" s="1158"/>
      <c r="N20" s="1158"/>
      <c r="O20" s="1158"/>
      <c r="P20" s="1160"/>
      <c r="Q20" s="257"/>
    </row>
    <row r="21" spans="2:17" ht="19.5" thickBot="1">
      <c r="B21" s="258"/>
      <c r="C21" s="285" t="s">
        <v>742</v>
      </c>
      <c r="D21" s="286"/>
      <c r="E21" s="286"/>
      <c r="F21" s="286"/>
      <c r="G21" s="286"/>
      <c r="H21" s="287"/>
      <c r="I21" s="288"/>
      <c r="J21" s="256"/>
      <c r="K21" s="1164" t="s">
        <v>743</v>
      </c>
      <c r="L21" s="281" t="s">
        <v>744</v>
      </c>
      <c r="M21" s="1158"/>
      <c r="N21" s="1158"/>
      <c r="O21" s="1158"/>
      <c r="P21" s="1160"/>
      <c r="Q21" s="257"/>
    </row>
    <row r="22" spans="2:17" ht="15.75">
      <c r="B22" s="258"/>
      <c r="C22" s="256"/>
      <c r="D22" s="1167" t="s">
        <v>745</v>
      </c>
      <c r="E22" s="1168"/>
      <c r="F22" s="1168"/>
      <c r="G22" s="1169"/>
      <c r="H22" s="289">
        <f>AVERAGE(Final)</f>
        <v>11.84375</v>
      </c>
      <c r="I22" s="256"/>
      <c r="J22" s="256"/>
      <c r="K22" s="1165"/>
      <c r="L22" s="283" t="s">
        <v>746</v>
      </c>
      <c r="M22" s="1158"/>
      <c r="N22" s="1158"/>
      <c r="O22" s="1158"/>
      <c r="P22" s="1160"/>
      <c r="Q22" s="257"/>
    </row>
    <row r="23" spans="2:17" ht="15">
      <c r="B23" s="258"/>
      <c r="C23" s="256"/>
      <c r="D23" s="256"/>
      <c r="E23" s="256"/>
      <c r="F23" s="256"/>
      <c r="G23" s="256"/>
      <c r="H23" s="256"/>
      <c r="I23" s="256"/>
      <c r="J23" s="256"/>
      <c r="K23" s="1165"/>
      <c r="L23" s="283" t="s">
        <v>747</v>
      </c>
      <c r="M23" s="1158"/>
      <c r="N23" s="1158"/>
      <c r="O23" s="1158"/>
      <c r="P23" s="1160"/>
      <c r="Q23" s="257"/>
    </row>
    <row r="24" spans="2:17" ht="15">
      <c r="B24" s="258"/>
      <c r="C24" s="256"/>
      <c r="D24" s="256"/>
      <c r="E24" s="256"/>
      <c r="F24" s="256"/>
      <c r="G24" s="256"/>
      <c r="H24" s="256"/>
      <c r="I24" s="256"/>
      <c r="J24" s="256"/>
      <c r="K24" s="1165"/>
      <c r="L24" s="283" t="s">
        <v>748</v>
      </c>
      <c r="M24" s="1158"/>
      <c r="N24" s="1158"/>
      <c r="O24" s="1158"/>
      <c r="P24" s="1160"/>
      <c r="Q24" s="257"/>
    </row>
    <row r="25" spans="1:39" s="292" customFormat="1" ht="15">
      <c r="A25" s="290"/>
      <c r="B25" s="296"/>
      <c r="C25" s="297" t="s">
        <v>749</v>
      </c>
      <c r="D25" s="297"/>
      <c r="E25" s="1170" t="s">
        <v>750</v>
      </c>
      <c r="F25" s="1170"/>
      <c r="G25" s="297"/>
      <c r="H25" s="297" t="s">
        <v>707</v>
      </c>
      <c r="I25" s="297"/>
      <c r="J25" s="297"/>
      <c r="K25" s="1165"/>
      <c r="L25" s="291" t="s">
        <v>751</v>
      </c>
      <c r="M25" s="1158"/>
      <c r="N25" s="1158"/>
      <c r="O25" s="1158"/>
      <c r="P25" s="1160"/>
      <c r="Q25" s="300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3"/>
      <c r="AI25" s="303"/>
      <c r="AJ25" s="303"/>
      <c r="AK25" s="303"/>
      <c r="AL25" s="303"/>
      <c r="AM25" s="303"/>
    </row>
    <row r="26" spans="2:17" ht="15">
      <c r="B26" s="258"/>
      <c r="C26" s="256" t="s">
        <v>752</v>
      </c>
      <c r="D26" s="256"/>
      <c r="E26" s="256"/>
      <c r="F26" s="256" t="s">
        <v>753</v>
      </c>
      <c r="G26" s="256"/>
      <c r="H26" s="256" t="s">
        <v>710</v>
      </c>
      <c r="I26" s="256"/>
      <c r="J26" s="256"/>
      <c r="K26" s="1165"/>
      <c r="L26" s="293" t="s">
        <v>754</v>
      </c>
      <c r="M26" s="1158"/>
      <c r="N26" s="1158"/>
      <c r="O26" s="1158"/>
      <c r="P26" s="1160"/>
      <c r="Q26" s="257"/>
    </row>
    <row r="27" spans="2:17" ht="15">
      <c r="B27" s="258"/>
      <c r="C27" s="256" t="s">
        <v>755</v>
      </c>
      <c r="D27" s="256"/>
      <c r="E27" s="256"/>
      <c r="F27" s="256" t="s">
        <v>756</v>
      </c>
      <c r="G27" s="256"/>
      <c r="H27" s="256" t="s">
        <v>710</v>
      </c>
      <c r="I27" s="256"/>
      <c r="J27" s="256"/>
      <c r="K27" s="1165"/>
      <c r="L27" s="294" t="s">
        <v>757</v>
      </c>
      <c r="M27" s="1158"/>
      <c r="N27" s="1158"/>
      <c r="O27" s="1158"/>
      <c r="P27" s="1160"/>
      <c r="Q27" s="257"/>
    </row>
    <row r="28" spans="2:17" ht="15">
      <c r="B28" s="258"/>
      <c r="C28" s="256" t="s">
        <v>758</v>
      </c>
      <c r="D28" s="256"/>
      <c r="E28" s="256"/>
      <c r="F28" s="256" t="s">
        <v>759</v>
      </c>
      <c r="G28" s="256"/>
      <c r="H28" s="256" t="s">
        <v>710</v>
      </c>
      <c r="I28" s="256"/>
      <c r="J28" s="256"/>
      <c r="K28" s="1165"/>
      <c r="L28" s="294" t="s">
        <v>760</v>
      </c>
      <c r="M28" s="1158"/>
      <c r="N28" s="1158"/>
      <c r="O28" s="1158"/>
      <c r="P28" s="1160"/>
      <c r="Q28" s="257"/>
    </row>
    <row r="29" spans="2:17" ht="15.75" thickBot="1">
      <c r="B29" s="258"/>
      <c r="C29" s="256" t="s">
        <v>761</v>
      </c>
      <c r="D29" s="256"/>
      <c r="E29" s="256"/>
      <c r="F29" s="256" t="s">
        <v>762</v>
      </c>
      <c r="G29" s="256"/>
      <c r="H29" s="256" t="s">
        <v>710</v>
      </c>
      <c r="I29" s="256"/>
      <c r="J29" s="256"/>
      <c r="K29" s="1166"/>
      <c r="L29" s="295" t="s">
        <v>763</v>
      </c>
      <c r="M29" s="1159"/>
      <c r="N29" s="1159"/>
      <c r="O29" s="1159"/>
      <c r="P29" s="1161"/>
      <c r="Q29" s="257"/>
    </row>
    <row r="30" spans="2:17" ht="15">
      <c r="B30" s="258"/>
      <c r="C30" s="256" t="s">
        <v>764</v>
      </c>
      <c r="D30" s="256"/>
      <c r="E30" s="256"/>
      <c r="F30" s="256" t="s">
        <v>765</v>
      </c>
      <c r="G30" s="256"/>
      <c r="H30" s="256" t="s">
        <v>703</v>
      </c>
      <c r="I30" s="256"/>
      <c r="J30" s="256"/>
      <c r="K30" s="256"/>
      <c r="L30" s="256"/>
      <c r="M30" s="256"/>
      <c r="N30" s="256"/>
      <c r="O30" s="256"/>
      <c r="P30" s="256"/>
      <c r="Q30" s="257"/>
    </row>
    <row r="31" spans="2:17" ht="15">
      <c r="B31" s="258"/>
      <c r="C31" s="256"/>
      <c r="D31" s="256"/>
      <c r="E31" s="256"/>
      <c r="F31" s="256"/>
      <c r="G31" s="256"/>
      <c r="H31" s="256"/>
      <c r="I31" s="256"/>
      <c r="J31" s="256"/>
      <c r="K31" s="265" t="s">
        <v>766</v>
      </c>
      <c r="L31" s="297" t="s">
        <v>767</v>
      </c>
      <c r="M31" s="256"/>
      <c r="N31" s="256"/>
      <c r="O31" s="256"/>
      <c r="P31" s="256"/>
      <c r="Q31" s="257"/>
    </row>
    <row r="32" spans="2:17" ht="15">
      <c r="B32" s="258"/>
      <c r="C32" s="256"/>
      <c r="D32" s="256"/>
      <c r="E32" s="256"/>
      <c r="F32" s="256"/>
      <c r="G32" s="256"/>
      <c r="H32" s="256"/>
      <c r="I32" s="256"/>
      <c r="J32" s="256"/>
      <c r="K32" s="298" t="s">
        <v>268</v>
      </c>
      <c r="L32" s="256" t="s">
        <v>768</v>
      </c>
      <c r="M32" s="256"/>
      <c r="N32" s="256"/>
      <c r="O32" s="256"/>
      <c r="P32" s="256"/>
      <c r="Q32" s="257"/>
    </row>
    <row r="33" spans="2:17" ht="15">
      <c r="B33" s="258"/>
      <c r="C33" s="256"/>
      <c r="D33" s="256"/>
      <c r="E33" s="256"/>
      <c r="F33" s="256"/>
      <c r="G33" s="256"/>
      <c r="H33" s="256"/>
      <c r="I33" s="256"/>
      <c r="J33" s="256"/>
      <c r="K33" s="298" t="s">
        <v>769</v>
      </c>
      <c r="L33" s="256" t="s">
        <v>770</v>
      </c>
      <c r="M33" s="256"/>
      <c r="N33" s="256"/>
      <c r="O33" s="256"/>
      <c r="P33" s="256"/>
      <c r="Q33" s="257"/>
    </row>
    <row r="34" spans="2:17" ht="15">
      <c r="B34" s="258"/>
      <c r="C34" s="256"/>
      <c r="D34" s="256"/>
      <c r="E34" s="256"/>
      <c r="F34" s="256"/>
      <c r="G34" s="256"/>
      <c r="H34" s="256"/>
      <c r="I34" s="256"/>
      <c r="J34" s="256"/>
      <c r="K34" s="298" t="s">
        <v>771</v>
      </c>
      <c r="L34" s="256" t="s">
        <v>772</v>
      </c>
      <c r="M34" s="256"/>
      <c r="N34" s="256"/>
      <c r="O34" s="256"/>
      <c r="P34" s="256"/>
      <c r="Q34" s="257"/>
    </row>
    <row r="35" spans="2:17" ht="15">
      <c r="B35" s="258"/>
      <c r="C35" s="256"/>
      <c r="D35" s="256"/>
      <c r="E35" s="256"/>
      <c r="F35" s="256"/>
      <c r="G35" s="256"/>
      <c r="H35" s="256"/>
      <c r="I35" s="256"/>
      <c r="J35" s="256"/>
      <c r="K35" s="298" t="s">
        <v>773</v>
      </c>
      <c r="L35" s="256" t="s">
        <v>774</v>
      </c>
      <c r="M35" s="256"/>
      <c r="N35" s="256"/>
      <c r="O35" s="256"/>
      <c r="P35" s="256"/>
      <c r="Q35" s="257"/>
    </row>
    <row r="36" spans="2:17" ht="15.75" thickBot="1">
      <c r="B36" s="260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4"/>
    </row>
    <row r="37" spans="3:17" ht="15"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</row>
  </sheetData>
  <sheetProtection password="9F5A" sheet="1" objects="1" scenarios="1"/>
  <mergeCells count="61">
    <mergeCell ref="C2:I2"/>
    <mergeCell ref="K2:P2"/>
    <mergeCell ref="K3:K4"/>
    <mergeCell ref="L3:L4"/>
    <mergeCell ref="M3:P3"/>
    <mergeCell ref="C4:C5"/>
    <mergeCell ref="D4:G4"/>
    <mergeCell ref="H4:H5"/>
    <mergeCell ref="I4:I5"/>
    <mergeCell ref="K5:K10"/>
    <mergeCell ref="H10:H11"/>
    <mergeCell ref="I10:I11"/>
    <mergeCell ref="M5:M7"/>
    <mergeCell ref="N5:N7"/>
    <mergeCell ref="O5:O7"/>
    <mergeCell ref="P5:P7"/>
    <mergeCell ref="M8:M10"/>
    <mergeCell ref="N8:N10"/>
    <mergeCell ref="O8:O10"/>
    <mergeCell ref="P8:P10"/>
    <mergeCell ref="P11:P13"/>
    <mergeCell ref="D12:D13"/>
    <mergeCell ref="E12:E13"/>
    <mergeCell ref="F12:F13"/>
    <mergeCell ref="G12:G13"/>
    <mergeCell ref="H12:H13"/>
    <mergeCell ref="D10:D11"/>
    <mergeCell ref="E10:E11"/>
    <mergeCell ref="F10:F11"/>
    <mergeCell ref="G10:G11"/>
    <mergeCell ref="I12:I13"/>
    <mergeCell ref="D14:D16"/>
    <mergeCell ref="E14:E16"/>
    <mergeCell ref="F14:F16"/>
    <mergeCell ref="G14:G16"/>
    <mergeCell ref="H14:H16"/>
    <mergeCell ref="I14:I16"/>
    <mergeCell ref="P14:P16"/>
    <mergeCell ref="K17:K20"/>
    <mergeCell ref="M17:M20"/>
    <mergeCell ref="N17:N20"/>
    <mergeCell ref="O17:O20"/>
    <mergeCell ref="P17:P20"/>
    <mergeCell ref="K11:K16"/>
    <mergeCell ref="M11:M13"/>
    <mergeCell ref="N11:N13"/>
    <mergeCell ref="O11:O13"/>
    <mergeCell ref="D22:G22"/>
    <mergeCell ref="E25:F25"/>
    <mergeCell ref="M26:M29"/>
    <mergeCell ref="N26:N29"/>
    <mergeCell ref="O26:O29"/>
    <mergeCell ref="M14:M16"/>
    <mergeCell ref="N14:N16"/>
    <mergeCell ref="O14:O16"/>
    <mergeCell ref="P26:P29"/>
    <mergeCell ref="K21:K29"/>
    <mergeCell ref="M21:M25"/>
    <mergeCell ref="N21:N25"/>
    <mergeCell ref="O21:O25"/>
    <mergeCell ref="P21:P25"/>
  </mergeCells>
  <printOptions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127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4" sqref="B4:AH4"/>
    </sheetView>
  </sheetViews>
  <sheetFormatPr defaultColWidth="9.140625" defaultRowHeight="15"/>
  <cols>
    <col min="1" max="1" width="5.140625" style="645" customWidth="1"/>
    <col min="2" max="2" width="18.00390625" style="0" customWidth="1"/>
    <col min="3" max="12" width="4.7109375" style="0" customWidth="1"/>
    <col min="13" max="13" width="5.8515625" style="0" customWidth="1"/>
    <col min="14" max="14" width="7.57421875" style="0" customWidth="1"/>
    <col min="15" max="15" width="6.7109375" style="643" customWidth="1"/>
    <col min="16" max="25" width="5.421875" style="0" customWidth="1"/>
    <col min="26" max="26" width="6.7109375" style="0" customWidth="1"/>
    <col min="27" max="27" width="8.421875" style="0" customWidth="1"/>
    <col min="28" max="28" width="7.140625" style="643" customWidth="1"/>
    <col min="29" max="29" width="12.57421875" style="0" customWidth="1"/>
    <col min="30" max="30" width="9.140625" style="0" customWidth="1"/>
    <col min="31" max="31" width="10.140625" style="643" customWidth="1"/>
    <col min="32" max="32" width="0.9921875" style="0" customWidth="1"/>
    <col min="33" max="33" width="8.8515625" style="684" customWidth="1"/>
    <col min="34" max="34" width="15.8515625" style="0" customWidth="1"/>
    <col min="39" max="41" width="9.140625" style="302" customWidth="1"/>
  </cols>
  <sheetData>
    <row r="1" spans="1:34" ht="23.25">
      <c r="A1" s="1195" t="s">
        <v>812</v>
      </c>
      <c r="B1" s="1196"/>
      <c r="C1" s="1196"/>
      <c r="D1" s="1196"/>
      <c r="E1" s="1196"/>
      <c r="F1" s="1196"/>
      <c r="G1" s="1196"/>
      <c r="H1" s="1196"/>
      <c r="I1" s="1196"/>
      <c r="J1" s="1196"/>
      <c r="K1" s="1196"/>
      <c r="L1" s="1196"/>
      <c r="M1" s="1196"/>
      <c r="N1" s="1196"/>
      <c r="O1" s="1196"/>
      <c r="P1" s="1196"/>
      <c r="Q1" s="1196"/>
      <c r="R1" s="1196"/>
      <c r="S1" s="1196"/>
      <c r="T1" s="1196"/>
      <c r="U1" s="1196"/>
      <c r="V1" s="1196"/>
      <c r="W1" s="1196"/>
      <c r="X1" s="1196"/>
      <c r="Y1" s="1196"/>
      <c r="Z1" s="1196"/>
      <c r="AA1" s="1196"/>
      <c r="AB1" s="1196"/>
      <c r="AC1" s="1196"/>
      <c r="AD1" s="1196"/>
      <c r="AE1" s="1196"/>
      <c r="AF1" s="1196"/>
      <c r="AG1" s="1196"/>
      <c r="AH1" s="1196"/>
    </row>
    <row r="2" spans="1:34" ht="14.25" customHeight="1">
      <c r="A2" s="644" t="s">
        <v>813</v>
      </c>
      <c r="B2" s="644"/>
      <c r="C2" s="1197" t="s">
        <v>831</v>
      </c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7"/>
      <c r="Q2" s="1197"/>
      <c r="R2" s="1197"/>
      <c r="S2" s="1197"/>
      <c r="T2" s="1197"/>
      <c r="U2" s="1197"/>
      <c r="V2" s="1197"/>
      <c r="W2" s="1197"/>
      <c r="X2" s="1197"/>
      <c r="Y2" s="1197"/>
      <c r="Z2" s="1197"/>
      <c r="AA2" s="1197"/>
      <c r="AB2" s="1197"/>
      <c r="AC2" s="1197"/>
      <c r="AD2" s="1197"/>
      <c r="AE2" s="1197"/>
      <c r="AF2" s="1197"/>
      <c r="AG2" s="1197"/>
      <c r="AH2" s="1197"/>
    </row>
    <row r="3" spans="2:34" ht="26.25" customHeight="1">
      <c r="B3" s="1198" t="s">
        <v>814</v>
      </c>
      <c r="C3" s="1198"/>
      <c r="D3" s="1198"/>
      <c r="E3" s="1198"/>
      <c r="F3" s="1198"/>
      <c r="G3" s="1198"/>
      <c r="H3" s="1198"/>
      <c r="I3" s="1198"/>
      <c r="J3" s="1198"/>
      <c r="K3" s="1198"/>
      <c r="L3" s="1198"/>
      <c r="M3" s="1198"/>
      <c r="N3" s="1198"/>
      <c r="O3" s="1198"/>
      <c r="P3" s="1198"/>
      <c r="Q3" s="1198"/>
      <c r="R3" s="1198"/>
      <c r="S3" s="1198"/>
      <c r="T3" s="1198"/>
      <c r="U3" s="1198"/>
      <c r="V3" s="1198"/>
      <c r="W3" s="1198"/>
      <c r="X3" s="1198"/>
      <c r="Y3" s="1198"/>
      <c r="Z3" s="1198"/>
      <c r="AA3" s="1198"/>
      <c r="AB3" s="1198"/>
      <c r="AC3" s="1198"/>
      <c r="AD3" s="1198"/>
      <c r="AE3" s="1198"/>
      <c r="AF3" s="1198"/>
      <c r="AG3" s="1198"/>
      <c r="AH3" s="1198"/>
    </row>
    <row r="4" spans="2:34" ht="16.5" customHeight="1">
      <c r="B4" s="1199" t="s">
        <v>815</v>
      </c>
      <c r="C4" s="1199"/>
      <c r="D4" s="1199"/>
      <c r="E4" s="1199"/>
      <c r="F4" s="1199"/>
      <c r="G4" s="1199"/>
      <c r="H4" s="1199"/>
      <c r="I4" s="1199"/>
      <c r="J4" s="1199"/>
      <c r="K4" s="1199"/>
      <c r="L4" s="1199"/>
      <c r="M4" s="1199"/>
      <c r="N4" s="1199"/>
      <c r="O4" s="1199"/>
      <c r="P4" s="1199"/>
      <c r="Q4" s="1199"/>
      <c r="R4" s="1199"/>
      <c r="S4" s="1199"/>
      <c r="T4" s="1199"/>
      <c r="U4" s="1199"/>
      <c r="V4" s="1199"/>
      <c r="W4" s="1199"/>
      <c r="X4" s="1199"/>
      <c r="Y4" s="1199"/>
      <c r="Z4" s="1199"/>
      <c r="AA4" s="1199"/>
      <c r="AB4" s="1199"/>
      <c r="AC4" s="1199"/>
      <c r="AD4" s="1199"/>
      <c r="AE4" s="1199"/>
      <c r="AF4" s="1199"/>
      <c r="AG4" s="1199"/>
      <c r="AH4" s="1199"/>
    </row>
    <row r="5" spans="2:34" ht="16.5" customHeight="1" thickBot="1">
      <c r="B5" s="1200" t="s">
        <v>816</v>
      </c>
      <c r="C5" s="1199"/>
      <c r="D5" s="1199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199"/>
      <c r="P5" s="1199"/>
      <c r="Q5" s="1199"/>
      <c r="R5" s="1199"/>
      <c r="S5" s="1199"/>
      <c r="T5" s="1199"/>
      <c r="U5" s="1199"/>
      <c r="V5" s="1199"/>
      <c r="W5" s="1199"/>
      <c r="X5" s="1199"/>
      <c r="Y5" s="1199"/>
      <c r="Z5" s="1199"/>
      <c r="AA5" s="1199"/>
      <c r="AB5" s="1199"/>
      <c r="AC5" s="1199"/>
      <c r="AD5" s="1199"/>
      <c r="AE5" s="1199"/>
      <c r="AF5" s="1199"/>
      <c r="AG5" s="1199"/>
      <c r="AH5" s="1199"/>
    </row>
    <row r="6" spans="33:34" ht="3" customHeight="1" thickBot="1">
      <c r="AG6" s="646" t="s">
        <v>817</v>
      </c>
      <c r="AH6" s="1201" t="s">
        <v>818</v>
      </c>
    </row>
    <row r="7" spans="1:41" s="642" customFormat="1" ht="16.5" customHeight="1" thickBot="1">
      <c r="A7" s="645"/>
      <c r="C7" s="1203" t="s">
        <v>819</v>
      </c>
      <c r="D7" s="1204"/>
      <c r="E7" s="1204"/>
      <c r="F7" s="1204"/>
      <c r="G7" s="1204"/>
      <c r="H7" s="1204"/>
      <c r="I7" s="1204"/>
      <c r="J7" s="1204"/>
      <c r="K7" s="1204"/>
      <c r="L7" s="1204"/>
      <c r="M7" s="1204"/>
      <c r="N7" s="1204"/>
      <c r="O7" s="1205"/>
      <c r="P7" s="1206" t="s">
        <v>820</v>
      </c>
      <c r="Q7" s="1207"/>
      <c r="R7" s="1207"/>
      <c r="S7" s="1207"/>
      <c r="T7" s="1207"/>
      <c r="U7" s="1207"/>
      <c r="V7" s="1207"/>
      <c r="W7" s="1207"/>
      <c r="X7" s="1207"/>
      <c r="Y7" s="1207"/>
      <c r="Z7" s="1207"/>
      <c r="AA7" s="1207"/>
      <c r="AB7" s="1208"/>
      <c r="AC7" s="1209" t="s">
        <v>821</v>
      </c>
      <c r="AD7" s="1210"/>
      <c r="AE7" s="1211"/>
      <c r="AG7" s="647" t="s">
        <v>822</v>
      </c>
      <c r="AH7" s="1202"/>
      <c r="AM7" s="648">
        <v>0</v>
      </c>
      <c r="AN7" s="648">
        <v>60</v>
      </c>
      <c r="AO7" s="648"/>
    </row>
    <row r="8" spans="2:40" ht="15.75" customHeight="1">
      <c r="B8" s="649"/>
      <c r="C8" s="650">
        <v>1</v>
      </c>
      <c r="D8" s="651">
        <v>2</v>
      </c>
      <c r="E8" s="652">
        <v>3</v>
      </c>
      <c r="F8" s="651">
        <v>4</v>
      </c>
      <c r="G8" s="652">
        <v>5</v>
      </c>
      <c r="H8" s="651">
        <v>6</v>
      </c>
      <c r="I8" s="652">
        <v>7</v>
      </c>
      <c r="J8" s="651">
        <v>8</v>
      </c>
      <c r="K8" s="652">
        <v>9</v>
      </c>
      <c r="L8" s="651">
        <v>10</v>
      </c>
      <c r="M8" s="651" t="s">
        <v>823</v>
      </c>
      <c r="N8" s="651" t="s">
        <v>824</v>
      </c>
      <c r="O8" s="653" t="s">
        <v>825</v>
      </c>
      <c r="P8" s="650">
        <v>1</v>
      </c>
      <c r="Q8" s="651">
        <v>2</v>
      </c>
      <c r="R8" s="651">
        <v>3</v>
      </c>
      <c r="S8" s="651">
        <v>4</v>
      </c>
      <c r="T8" s="651">
        <v>5</v>
      </c>
      <c r="U8" s="651">
        <v>6</v>
      </c>
      <c r="V8" s="651">
        <v>7</v>
      </c>
      <c r="W8" s="651">
        <v>8</v>
      </c>
      <c r="X8" s="651">
        <v>9</v>
      </c>
      <c r="Y8" s="651">
        <v>10</v>
      </c>
      <c r="Z8" s="651" t="s">
        <v>663</v>
      </c>
      <c r="AA8" s="651" t="s">
        <v>824</v>
      </c>
      <c r="AB8" s="653" t="s">
        <v>825</v>
      </c>
      <c r="AC8" s="650">
        <v>1</v>
      </c>
      <c r="AD8" s="651" t="s">
        <v>824</v>
      </c>
      <c r="AE8" s="653" t="s">
        <v>825</v>
      </c>
      <c r="AF8" s="649"/>
      <c r="AG8" s="654"/>
      <c r="AH8" s="655"/>
      <c r="AM8" s="302">
        <v>1.995</v>
      </c>
      <c r="AN8" s="302">
        <v>60</v>
      </c>
    </row>
    <row r="9" spans="2:40" ht="15.75" customHeight="1">
      <c r="B9" s="649" t="s">
        <v>826</v>
      </c>
      <c r="C9" s="656">
        <v>20</v>
      </c>
      <c r="D9" s="657">
        <v>10</v>
      </c>
      <c r="E9" s="657">
        <v>40</v>
      </c>
      <c r="F9" s="657">
        <v>20</v>
      </c>
      <c r="G9" s="657">
        <v>20</v>
      </c>
      <c r="H9" s="657">
        <v>40</v>
      </c>
      <c r="I9" s="657">
        <v>20</v>
      </c>
      <c r="J9" s="657">
        <v>20</v>
      </c>
      <c r="K9" s="657"/>
      <c r="L9" s="657"/>
      <c r="M9" s="658">
        <f>SUM(C9:L9)</f>
        <v>190</v>
      </c>
      <c r="N9" s="658">
        <v>100</v>
      </c>
      <c r="O9" s="659">
        <v>0.4</v>
      </c>
      <c r="P9" s="656">
        <v>50</v>
      </c>
      <c r="Q9" s="657">
        <v>50</v>
      </c>
      <c r="R9" s="657">
        <v>40</v>
      </c>
      <c r="S9" s="657">
        <v>40</v>
      </c>
      <c r="T9" s="657">
        <v>50</v>
      </c>
      <c r="U9" s="657">
        <v>50</v>
      </c>
      <c r="V9" s="657"/>
      <c r="W9" s="657"/>
      <c r="X9" s="657"/>
      <c r="Y9" s="657"/>
      <c r="Z9" s="658">
        <f>SUM(P9:Y9)</f>
        <v>280</v>
      </c>
      <c r="AA9" s="658">
        <v>100</v>
      </c>
      <c r="AB9" s="659">
        <v>0.4</v>
      </c>
      <c r="AC9" s="656">
        <v>100</v>
      </c>
      <c r="AD9" s="658">
        <v>100</v>
      </c>
      <c r="AE9" s="660">
        <v>0.2</v>
      </c>
      <c r="AF9" s="661"/>
      <c r="AG9" s="662"/>
      <c r="AH9" s="663">
        <v>100</v>
      </c>
      <c r="AM9" s="302">
        <v>3.99</v>
      </c>
      <c r="AN9" s="302">
        <v>60</v>
      </c>
    </row>
    <row r="10" spans="2:40" ht="12" customHeight="1">
      <c r="B10" s="649" t="s">
        <v>827</v>
      </c>
      <c r="C10" s="664"/>
      <c r="D10" s="658"/>
      <c r="E10" s="658"/>
      <c r="F10" s="658"/>
      <c r="G10" s="658"/>
      <c r="H10" s="658"/>
      <c r="I10" s="658"/>
      <c r="J10" s="658"/>
      <c r="K10" s="658"/>
      <c r="L10" s="658"/>
      <c r="M10" s="658"/>
      <c r="N10" s="658"/>
      <c r="O10" s="653"/>
      <c r="P10" s="664"/>
      <c r="Q10" s="658"/>
      <c r="R10" s="658"/>
      <c r="S10" s="658"/>
      <c r="T10" s="658"/>
      <c r="U10" s="658"/>
      <c r="V10" s="658"/>
      <c r="W10" s="658"/>
      <c r="X10" s="658"/>
      <c r="Y10" s="658"/>
      <c r="Z10" s="658"/>
      <c r="AA10" s="658"/>
      <c r="AB10" s="665"/>
      <c r="AC10" s="664"/>
      <c r="AD10" s="658"/>
      <c r="AE10" s="665"/>
      <c r="AF10" s="661"/>
      <c r="AG10" s="662"/>
      <c r="AH10" s="663"/>
      <c r="AM10" s="302">
        <v>4</v>
      </c>
      <c r="AN10" s="302">
        <v>61</v>
      </c>
    </row>
    <row r="11" spans="1:40" ht="21">
      <c r="A11" s="645">
        <v>1</v>
      </c>
      <c r="B11" s="666" t="s">
        <v>828</v>
      </c>
      <c r="C11" s="656">
        <v>20</v>
      </c>
      <c r="D11" s="657">
        <v>10</v>
      </c>
      <c r="E11" s="657">
        <v>40</v>
      </c>
      <c r="F11" s="657">
        <v>20</v>
      </c>
      <c r="G11" s="657">
        <v>20</v>
      </c>
      <c r="H11" s="657">
        <v>40</v>
      </c>
      <c r="I11" s="657">
        <v>20</v>
      </c>
      <c r="J11" s="657">
        <v>20</v>
      </c>
      <c r="K11" s="657"/>
      <c r="L11" s="657"/>
      <c r="M11" s="658">
        <f aca="true" t="shared" si="0" ref="M11:M70">SUM(C11:L11)</f>
        <v>190</v>
      </c>
      <c r="N11" s="658">
        <f>(M11/$M$9)*100</f>
        <v>100</v>
      </c>
      <c r="O11" s="667">
        <f>N11*$O$9</f>
        <v>40</v>
      </c>
      <c r="P11" s="656">
        <v>50</v>
      </c>
      <c r="Q11" s="657">
        <v>50</v>
      </c>
      <c r="R11" s="657">
        <v>40</v>
      </c>
      <c r="S11" s="657">
        <v>40</v>
      </c>
      <c r="T11" s="657">
        <v>50</v>
      </c>
      <c r="U11" s="657">
        <v>50</v>
      </c>
      <c r="V11" s="657"/>
      <c r="W11" s="657"/>
      <c r="X11" s="657"/>
      <c r="Y11" s="657"/>
      <c r="Z11" s="658">
        <f aca="true" t="shared" si="1" ref="Z11:Z70">SUM(P11:Y11)</f>
        <v>280</v>
      </c>
      <c r="AA11" s="668">
        <f>(Z11/Z$9)*100</f>
        <v>100</v>
      </c>
      <c r="AB11" s="669">
        <f>AA11*$AB$9</f>
        <v>40</v>
      </c>
      <c r="AC11" s="656">
        <v>100</v>
      </c>
      <c r="AD11" s="658">
        <f>(AC11/AC$9)*100</f>
        <v>100</v>
      </c>
      <c r="AE11" s="665">
        <f>AD11*$AE$9</f>
        <v>20</v>
      </c>
      <c r="AF11" s="661"/>
      <c r="AG11" s="670">
        <f aca="true" t="shared" si="2" ref="AG11:AG70">O11+AB11+AE11</f>
        <v>100</v>
      </c>
      <c r="AH11" s="663">
        <f aca="true" t="shared" si="3" ref="AH11:AH42">VLOOKUP(total,rate100,2,TRUE)</f>
        <v>100</v>
      </c>
      <c r="AM11" s="302">
        <v>5.995</v>
      </c>
      <c r="AN11" s="302">
        <v>61</v>
      </c>
    </row>
    <row r="12" spans="1:40" ht="21">
      <c r="A12" s="645">
        <v>2</v>
      </c>
      <c r="B12" s="666" t="s">
        <v>829</v>
      </c>
      <c r="C12" s="656">
        <v>12</v>
      </c>
      <c r="D12" s="657">
        <v>6</v>
      </c>
      <c r="E12" s="657">
        <v>24</v>
      </c>
      <c r="F12" s="657">
        <v>12</v>
      </c>
      <c r="G12" s="657">
        <v>12</v>
      </c>
      <c r="H12" s="657">
        <v>24</v>
      </c>
      <c r="I12" s="657">
        <v>12</v>
      </c>
      <c r="J12" s="657">
        <v>12</v>
      </c>
      <c r="K12" s="657"/>
      <c r="L12" s="657"/>
      <c r="M12" s="658">
        <f t="shared" si="0"/>
        <v>114</v>
      </c>
      <c r="N12" s="658">
        <f aca="true" t="shared" si="4" ref="N12:N70">(M12/$M$9)*100</f>
        <v>60</v>
      </c>
      <c r="O12" s="667">
        <f aca="true" t="shared" si="5" ref="O12:O70">N12*$O$9</f>
        <v>24</v>
      </c>
      <c r="P12" s="656">
        <v>30</v>
      </c>
      <c r="Q12" s="657">
        <v>30</v>
      </c>
      <c r="R12" s="657">
        <v>24</v>
      </c>
      <c r="S12" s="657">
        <v>24</v>
      </c>
      <c r="T12" s="657">
        <v>30</v>
      </c>
      <c r="U12" s="657">
        <v>30</v>
      </c>
      <c r="V12" s="657"/>
      <c r="W12" s="657"/>
      <c r="X12" s="657"/>
      <c r="Y12" s="657"/>
      <c r="Z12" s="658">
        <f t="shared" si="1"/>
        <v>168</v>
      </c>
      <c r="AA12" s="668">
        <f aca="true" t="shared" si="6" ref="AA12:AA70">(Z12/Z$9)*100</f>
        <v>60</v>
      </c>
      <c r="AB12" s="669">
        <f aca="true" t="shared" si="7" ref="AB12:AB70">AA12*$AB$9</f>
        <v>24</v>
      </c>
      <c r="AC12" s="656">
        <v>60</v>
      </c>
      <c r="AD12" s="658">
        <f aca="true" t="shared" si="8" ref="AD12:AD70">(AC12/AC$9)*100</f>
        <v>60</v>
      </c>
      <c r="AE12" s="665">
        <f aca="true" t="shared" si="9" ref="AE12:AE70">AD12*$AE$9</f>
        <v>12</v>
      </c>
      <c r="AF12" s="661"/>
      <c r="AG12" s="670">
        <f t="shared" si="2"/>
        <v>60</v>
      </c>
      <c r="AH12" s="663">
        <f t="shared" si="3"/>
        <v>75</v>
      </c>
      <c r="AM12" s="302">
        <v>7.99</v>
      </c>
      <c r="AN12" s="302">
        <v>61</v>
      </c>
    </row>
    <row r="13" spans="1:40" ht="21.75" thickBot="1">
      <c r="A13" s="645">
        <v>3</v>
      </c>
      <c r="B13" s="666" t="s">
        <v>830</v>
      </c>
      <c r="C13" s="671">
        <v>10</v>
      </c>
      <c r="D13" s="672">
        <v>5</v>
      </c>
      <c r="E13" s="672">
        <v>20</v>
      </c>
      <c r="F13" s="672">
        <v>10</v>
      </c>
      <c r="G13" s="672">
        <v>10</v>
      </c>
      <c r="H13" s="672">
        <v>20</v>
      </c>
      <c r="I13" s="672">
        <v>10</v>
      </c>
      <c r="J13" s="672">
        <v>10</v>
      </c>
      <c r="K13" s="672"/>
      <c r="L13" s="672"/>
      <c r="M13" s="673">
        <f t="shared" si="0"/>
        <v>95</v>
      </c>
      <c r="N13" s="673">
        <f t="shared" si="4"/>
        <v>50</v>
      </c>
      <c r="O13" s="667">
        <f t="shared" si="5"/>
        <v>20</v>
      </c>
      <c r="P13" s="671">
        <v>25</v>
      </c>
      <c r="Q13" s="672">
        <v>25</v>
      </c>
      <c r="R13" s="672">
        <v>20</v>
      </c>
      <c r="S13" s="672">
        <v>20</v>
      </c>
      <c r="T13" s="672">
        <v>25</v>
      </c>
      <c r="U13" s="672">
        <v>25</v>
      </c>
      <c r="V13" s="672"/>
      <c r="W13" s="672"/>
      <c r="X13" s="672"/>
      <c r="Y13" s="672"/>
      <c r="Z13" s="673">
        <f t="shared" si="1"/>
        <v>140</v>
      </c>
      <c r="AA13" s="674">
        <f t="shared" si="6"/>
        <v>50</v>
      </c>
      <c r="AB13" s="669">
        <f t="shared" si="7"/>
        <v>20</v>
      </c>
      <c r="AC13" s="675">
        <v>50</v>
      </c>
      <c r="AD13" s="658">
        <f t="shared" si="8"/>
        <v>50</v>
      </c>
      <c r="AE13" s="665">
        <f t="shared" si="9"/>
        <v>10</v>
      </c>
      <c r="AF13" s="661"/>
      <c r="AG13" s="676">
        <f t="shared" si="2"/>
        <v>50</v>
      </c>
      <c r="AH13" s="663">
        <f t="shared" si="3"/>
        <v>72</v>
      </c>
      <c r="AM13" s="302">
        <v>8</v>
      </c>
      <c r="AN13" s="302">
        <v>62</v>
      </c>
    </row>
    <row r="14" spans="1:40" ht="21.75" thickBot="1">
      <c r="A14" s="645">
        <v>4</v>
      </c>
      <c r="B14" s="666"/>
      <c r="C14" s="656"/>
      <c r="D14" s="657"/>
      <c r="E14" s="657"/>
      <c r="F14" s="657"/>
      <c r="G14" s="657"/>
      <c r="H14" s="657"/>
      <c r="I14" s="657"/>
      <c r="J14" s="657"/>
      <c r="K14" s="657"/>
      <c r="L14" s="657"/>
      <c r="M14" s="673">
        <f t="shared" si="0"/>
        <v>0</v>
      </c>
      <c r="N14" s="673">
        <f t="shared" si="4"/>
        <v>0</v>
      </c>
      <c r="O14" s="667">
        <f t="shared" si="5"/>
        <v>0</v>
      </c>
      <c r="P14" s="656"/>
      <c r="Q14" s="657"/>
      <c r="R14" s="657"/>
      <c r="S14" s="657"/>
      <c r="T14" s="657"/>
      <c r="U14" s="657"/>
      <c r="V14" s="657"/>
      <c r="W14" s="657"/>
      <c r="X14" s="657"/>
      <c r="Y14" s="657"/>
      <c r="Z14" s="673">
        <f t="shared" si="1"/>
        <v>0</v>
      </c>
      <c r="AA14" s="674">
        <f t="shared" si="6"/>
        <v>0</v>
      </c>
      <c r="AB14" s="669">
        <f t="shared" si="7"/>
        <v>0</v>
      </c>
      <c r="AC14" s="675"/>
      <c r="AD14" s="658">
        <f t="shared" si="8"/>
        <v>0</v>
      </c>
      <c r="AE14" s="665">
        <f t="shared" si="9"/>
        <v>0</v>
      </c>
      <c r="AF14" s="661"/>
      <c r="AG14" s="676">
        <f t="shared" si="2"/>
        <v>0</v>
      </c>
      <c r="AH14" s="663">
        <f t="shared" si="3"/>
        <v>60</v>
      </c>
      <c r="AM14" s="302">
        <v>9.995000000000001</v>
      </c>
      <c r="AN14" s="302">
        <v>62</v>
      </c>
    </row>
    <row r="15" spans="1:40" ht="21.75" thickBot="1">
      <c r="A15" s="645">
        <v>5</v>
      </c>
      <c r="B15" s="666">
        <v>5</v>
      </c>
      <c r="C15" s="656"/>
      <c r="D15" s="657"/>
      <c r="E15" s="657"/>
      <c r="F15" s="657"/>
      <c r="G15" s="657"/>
      <c r="H15" s="657"/>
      <c r="I15" s="657"/>
      <c r="J15" s="657"/>
      <c r="K15" s="657"/>
      <c r="L15" s="657"/>
      <c r="M15" s="673">
        <f t="shared" si="0"/>
        <v>0</v>
      </c>
      <c r="N15" s="673">
        <f t="shared" si="4"/>
        <v>0</v>
      </c>
      <c r="O15" s="667">
        <f t="shared" si="5"/>
        <v>0</v>
      </c>
      <c r="P15" s="656"/>
      <c r="Q15" s="657"/>
      <c r="R15" s="657"/>
      <c r="S15" s="657"/>
      <c r="T15" s="657"/>
      <c r="U15" s="657"/>
      <c r="V15" s="657"/>
      <c r="W15" s="657"/>
      <c r="X15" s="657"/>
      <c r="Y15" s="657"/>
      <c r="Z15" s="673">
        <f t="shared" si="1"/>
        <v>0</v>
      </c>
      <c r="AA15" s="674">
        <f t="shared" si="6"/>
        <v>0</v>
      </c>
      <c r="AB15" s="669">
        <f t="shared" si="7"/>
        <v>0</v>
      </c>
      <c r="AC15" s="675"/>
      <c r="AD15" s="658">
        <f t="shared" si="8"/>
        <v>0</v>
      </c>
      <c r="AE15" s="665">
        <f t="shared" si="9"/>
        <v>0</v>
      </c>
      <c r="AF15" s="661"/>
      <c r="AG15" s="676">
        <f t="shared" si="2"/>
        <v>0</v>
      </c>
      <c r="AH15" s="663">
        <f t="shared" si="3"/>
        <v>60</v>
      </c>
      <c r="AM15" s="302">
        <v>11.99</v>
      </c>
      <c r="AN15" s="302">
        <v>62</v>
      </c>
    </row>
    <row r="16" spans="2:40" ht="21.75" thickBot="1">
      <c r="B16" s="666">
        <v>6</v>
      </c>
      <c r="C16" s="656"/>
      <c r="D16" s="657"/>
      <c r="E16" s="657"/>
      <c r="F16" s="657"/>
      <c r="G16" s="657"/>
      <c r="H16" s="657"/>
      <c r="I16" s="657"/>
      <c r="J16" s="657"/>
      <c r="K16" s="657"/>
      <c r="L16" s="657"/>
      <c r="M16" s="673">
        <f t="shared" si="0"/>
        <v>0</v>
      </c>
      <c r="N16" s="673">
        <f t="shared" si="4"/>
        <v>0</v>
      </c>
      <c r="O16" s="667">
        <f t="shared" si="5"/>
        <v>0</v>
      </c>
      <c r="P16" s="656"/>
      <c r="Q16" s="657"/>
      <c r="R16" s="657"/>
      <c r="S16" s="657"/>
      <c r="T16" s="657"/>
      <c r="U16" s="657"/>
      <c r="V16" s="657"/>
      <c r="W16" s="657"/>
      <c r="X16" s="657"/>
      <c r="Y16" s="657"/>
      <c r="Z16" s="673">
        <f t="shared" si="1"/>
        <v>0</v>
      </c>
      <c r="AA16" s="674">
        <f t="shared" si="6"/>
        <v>0</v>
      </c>
      <c r="AB16" s="669">
        <f t="shared" si="7"/>
        <v>0</v>
      </c>
      <c r="AC16" s="675"/>
      <c r="AD16" s="658">
        <f t="shared" si="8"/>
        <v>0</v>
      </c>
      <c r="AE16" s="665">
        <f t="shared" si="9"/>
        <v>0</v>
      </c>
      <c r="AF16" s="661"/>
      <c r="AG16" s="676">
        <f t="shared" si="2"/>
        <v>0</v>
      </c>
      <c r="AH16" s="663">
        <f t="shared" si="3"/>
        <v>60</v>
      </c>
      <c r="AM16" s="302">
        <v>12</v>
      </c>
      <c r="AN16" s="302">
        <v>63</v>
      </c>
    </row>
    <row r="17" spans="2:40" ht="21.75" thickBot="1">
      <c r="B17" s="666">
        <v>7</v>
      </c>
      <c r="C17" s="656"/>
      <c r="D17" s="657"/>
      <c r="E17" s="657"/>
      <c r="F17" s="657"/>
      <c r="G17" s="657"/>
      <c r="H17" s="657"/>
      <c r="I17" s="657"/>
      <c r="J17" s="657"/>
      <c r="K17" s="657"/>
      <c r="L17" s="657"/>
      <c r="M17" s="673">
        <f t="shared" si="0"/>
        <v>0</v>
      </c>
      <c r="N17" s="673">
        <f t="shared" si="4"/>
        <v>0</v>
      </c>
      <c r="O17" s="667">
        <f t="shared" si="5"/>
        <v>0</v>
      </c>
      <c r="P17" s="656"/>
      <c r="Q17" s="657"/>
      <c r="R17" s="657"/>
      <c r="S17" s="657"/>
      <c r="T17" s="657"/>
      <c r="U17" s="657"/>
      <c r="V17" s="657"/>
      <c r="W17" s="657"/>
      <c r="X17" s="657"/>
      <c r="Y17" s="657"/>
      <c r="Z17" s="673">
        <f t="shared" si="1"/>
        <v>0</v>
      </c>
      <c r="AA17" s="674">
        <f t="shared" si="6"/>
        <v>0</v>
      </c>
      <c r="AB17" s="669">
        <f t="shared" si="7"/>
        <v>0</v>
      </c>
      <c r="AC17" s="675"/>
      <c r="AD17" s="658">
        <f t="shared" si="8"/>
        <v>0</v>
      </c>
      <c r="AE17" s="665">
        <f t="shared" si="9"/>
        <v>0</v>
      </c>
      <c r="AF17" s="661"/>
      <c r="AG17" s="676">
        <f t="shared" si="2"/>
        <v>0</v>
      </c>
      <c r="AH17" s="663">
        <f t="shared" si="3"/>
        <v>60</v>
      </c>
      <c r="AM17" s="302">
        <v>13.995000000000001</v>
      </c>
      <c r="AN17" s="302">
        <v>63</v>
      </c>
    </row>
    <row r="18" spans="1:41" ht="21.75" thickBot="1">
      <c r="A18"/>
      <c r="B18" s="666">
        <v>8</v>
      </c>
      <c r="C18" s="656"/>
      <c r="D18" s="657"/>
      <c r="E18" s="657"/>
      <c r="F18" s="657"/>
      <c r="G18" s="657"/>
      <c r="H18" s="657"/>
      <c r="I18" s="657"/>
      <c r="J18" s="657"/>
      <c r="K18" s="657"/>
      <c r="L18" s="657"/>
      <c r="M18" s="673">
        <f t="shared" si="0"/>
        <v>0</v>
      </c>
      <c r="N18" s="673">
        <f t="shared" si="4"/>
        <v>0</v>
      </c>
      <c r="O18" s="667">
        <f t="shared" si="5"/>
        <v>0</v>
      </c>
      <c r="P18" s="656"/>
      <c r="Q18" s="657"/>
      <c r="R18" s="657"/>
      <c r="S18" s="657"/>
      <c r="T18" s="657"/>
      <c r="U18" s="657"/>
      <c r="V18" s="657"/>
      <c r="W18" s="657"/>
      <c r="X18" s="657"/>
      <c r="Y18" s="657"/>
      <c r="Z18" s="673">
        <f t="shared" si="1"/>
        <v>0</v>
      </c>
      <c r="AA18" s="674">
        <f t="shared" si="6"/>
        <v>0</v>
      </c>
      <c r="AB18" s="669">
        <f t="shared" si="7"/>
        <v>0</v>
      </c>
      <c r="AC18" s="675"/>
      <c r="AD18" s="658">
        <f t="shared" si="8"/>
        <v>0</v>
      </c>
      <c r="AE18" s="665">
        <f t="shared" si="9"/>
        <v>0</v>
      </c>
      <c r="AF18" s="661"/>
      <c r="AG18" s="676">
        <f t="shared" si="2"/>
        <v>0</v>
      </c>
      <c r="AH18" s="663">
        <f t="shared" si="3"/>
        <v>60</v>
      </c>
      <c r="AM18" s="302">
        <v>15.99</v>
      </c>
      <c r="AN18" s="302">
        <v>63</v>
      </c>
      <c r="AO18"/>
    </row>
    <row r="19" spans="1:41" ht="21.75" thickBot="1">
      <c r="A19"/>
      <c r="B19" s="666">
        <v>9</v>
      </c>
      <c r="C19" s="656"/>
      <c r="D19" s="657"/>
      <c r="E19" s="657"/>
      <c r="F19" s="657"/>
      <c r="G19" s="657"/>
      <c r="H19" s="657"/>
      <c r="I19" s="657"/>
      <c r="J19" s="657"/>
      <c r="K19" s="657"/>
      <c r="L19" s="657"/>
      <c r="M19" s="673">
        <f t="shared" si="0"/>
        <v>0</v>
      </c>
      <c r="N19" s="673">
        <f t="shared" si="4"/>
        <v>0</v>
      </c>
      <c r="O19" s="667">
        <f t="shared" si="5"/>
        <v>0</v>
      </c>
      <c r="P19" s="656"/>
      <c r="Q19" s="657"/>
      <c r="R19" s="657"/>
      <c r="S19" s="657"/>
      <c r="T19" s="657"/>
      <c r="U19" s="657"/>
      <c r="V19" s="657"/>
      <c r="W19" s="657"/>
      <c r="X19" s="657"/>
      <c r="Y19" s="657"/>
      <c r="Z19" s="673">
        <f t="shared" si="1"/>
        <v>0</v>
      </c>
      <c r="AA19" s="674">
        <f t="shared" si="6"/>
        <v>0</v>
      </c>
      <c r="AB19" s="669">
        <f t="shared" si="7"/>
        <v>0</v>
      </c>
      <c r="AC19" s="675"/>
      <c r="AD19" s="658">
        <f t="shared" si="8"/>
        <v>0</v>
      </c>
      <c r="AE19" s="665">
        <f t="shared" si="9"/>
        <v>0</v>
      </c>
      <c r="AF19" s="661"/>
      <c r="AG19" s="676">
        <f t="shared" si="2"/>
        <v>0</v>
      </c>
      <c r="AH19" s="663">
        <f t="shared" si="3"/>
        <v>60</v>
      </c>
      <c r="AM19" s="302">
        <v>15.999999999999998</v>
      </c>
      <c r="AN19" s="302">
        <v>64</v>
      </c>
      <c r="AO19"/>
    </row>
    <row r="20" spans="1:41" ht="21.75" thickBot="1">
      <c r="A20"/>
      <c r="B20" s="666">
        <v>10</v>
      </c>
      <c r="C20" s="656"/>
      <c r="D20" s="657"/>
      <c r="E20" s="657"/>
      <c r="F20" s="657"/>
      <c r="G20" s="657"/>
      <c r="H20" s="657"/>
      <c r="I20" s="657"/>
      <c r="J20" s="657"/>
      <c r="K20" s="657"/>
      <c r="L20" s="657"/>
      <c r="M20" s="673">
        <f t="shared" si="0"/>
        <v>0</v>
      </c>
      <c r="N20" s="673">
        <f t="shared" si="4"/>
        <v>0</v>
      </c>
      <c r="O20" s="667">
        <f t="shared" si="5"/>
        <v>0</v>
      </c>
      <c r="P20" s="656"/>
      <c r="Q20" s="657"/>
      <c r="R20" s="657"/>
      <c r="S20" s="657"/>
      <c r="T20" s="657"/>
      <c r="U20" s="657"/>
      <c r="V20" s="657"/>
      <c r="W20" s="657"/>
      <c r="X20" s="657"/>
      <c r="Y20" s="657"/>
      <c r="Z20" s="673">
        <f t="shared" si="1"/>
        <v>0</v>
      </c>
      <c r="AA20" s="674">
        <f t="shared" si="6"/>
        <v>0</v>
      </c>
      <c r="AB20" s="669">
        <f t="shared" si="7"/>
        <v>0</v>
      </c>
      <c r="AC20" s="675"/>
      <c r="AD20" s="658">
        <f t="shared" si="8"/>
        <v>0</v>
      </c>
      <c r="AE20" s="665">
        <f t="shared" si="9"/>
        <v>0</v>
      </c>
      <c r="AF20" s="661"/>
      <c r="AG20" s="676">
        <f t="shared" si="2"/>
        <v>0</v>
      </c>
      <c r="AH20" s="663">
        <f t="shared" si="3"/>
        <v>60</v>
      </c>
      <c r="AM20" s="302">
        <v>17.994999999999997</v>
      </c>
      <c r="AN20" s="302">
        <v>64</v>
      </c>
      <c r="AO20"/>
    </row>
    <row r="21" spans="1:41" ht="21.75" thickBot="1">
      <c r="A21"/>
      <c r="B21" s="666">
        <v>11</v>
      </c>
      <c r="C21" s="656"/>
      <c r="D21" s="657"/>
      <c r="E21" s="657"/>
      <c r="F21" s="657"/>
      <c r="G21" s="657"/>
      <c r="H21" s="657"/>
      <c r="I21" s="657"/>
      <c r="J21" s="657"/>
      <c r="K21" s="657"/>
      <c r="L21" s="657"/>
      <c r="M21" s="673">
        <f t="shared" si="0"/>
        <v>0</v>
      </c>
      <c r="N21" s="673">
        <f t="shared" si="4"/>
        <v>0</v>
      </c>
      <c r="O21" s="667">
        <f t="shared" si="5"/>
        <v>0</v>
      </c>
      <c r="P21" s="656"/>
      <c r="Q21" s="657"/>
      <c r="R21" s="657"/>
      <c r="S21" s="657"/>
      <c r="T21" s="657"/>
      <c r="U21" s="657"/>
      <c r="V21" s="657"/>
      <c r="W21" s="657"/>
      <c r="X21" s="657"/>
      <c r="Y21" s="657"/>
      <c r="Z21" s="673">
        <f t="shared" si="1"/>
        <v>0</v>
      </c>
      <c r="AA21" s="674">
        <f t="shared" si="6"/>
        <v>0</v>
      </c>
      <c r="AB21" s="669">
        <f t="shared" si="7"/>
        <v>0</v>
      </c>
      <c r="AC21" s="675"/>
      <c r="AD21" s="658">
        <f t="shared" si="8"/>
        <v>0</v>
      </c>
      <c r="AE21" s="665">
        <f t="shared" si="9"/>
        <v>0</v>
      </c>
      <c r="AF21" s="661"/>
      <c r="AG21" s="676">
        <f t="shared" si="2"/>
        <v>0</v>
      </c>
      <c r="AH21" s="663">
        <f t="shared" si="3"/>
        <v>60</v>
      </c>
      <c r="AM21" s="302">
        <v>19.99</v>
      </c>
      <c r="AN21" s="302">
        <v>64</v>
      </c>
      <c r="AO21"/>
    </row>
    <row r="22" spans="1:41" ht="21.75" thickBot="1">
      <c r="A22"/>
      <c r="B22" s="666">
        <v>12</v>
      </c>
      <c r="C22" s="656"/>
      <c r="D22" s="657"/>
      <c r="E22" s="657"/>
      <c r="F22" s="657"/>
      <c r="G22" s="657"/>
      <c r="H22" s="657"/>
      <c r="I22" s="657"/>
      <c r="J22" s="657"/>
      <c r="K22" s="657"/>
      <c r="L22" s="657"/>
      <c r="M22" s="673">
        <f t="shared" si="0"/>
        <v>0</v>
      </c>
      <c r="N22" s="673">
        <f t="shared" si="4"/>
        <v>0</v>
      </c>
      <c r="O22" s="667">
        <f t="shared" si="5"/>
        <v>0</v>
      </c>
      <c r="P22" s="656"/>
      <c r="Q22" s="657"/>
      <c r="R22" s="657"/>
      <c r="S22" s="657"/>
      <c r="T22" s="657"/>
      <c r="U22" s="657"/>
      <c r="V22" s="657"/>
      <c r="W22" s="657"/>
      <c r="X22" s="657"/>
      <c r="Y22" s="657"/>
      <c r="Z22" s="673">
        <f t="shared" si="1"/>
        <v>0</v>
      </c>
      <c r="AA22" s="674">
        <f t="shared" si="6"/>
        <v>0</v>
      </c>
      <c r="AB22" s="669">
        <f t="shared" si="7"/>
        <v>0</v>
      </c>
      <c r="AC22" s="675"/>
      <c r="AD22" s="658">
        <f t="shared" si="8"/>
        <v>0</v>
      </c>
      <c r="AE22" s="665">
        <f t="shared" si="9"/>
        <v>0</v>
      </c>
      <c r="AF22" s="661"/>
      <c r="AG22" s="676">
        <f t="shared" si="2"/>
        <v>0</v>
      </c>
      <c r="AH22" s="663">
        <f t="shared" si="3"/>
        <v>60</v>
      </c>
      <c r="AM22" s="302">
        <v>20</v>
      </c>
      <c r="AN22" s="302">
        <v>65</v>
      </c>
      <c r="AO22"/>
    </row>
    <row r="23" spans="1:41" ht="21.75" thickBot="1">
      <c r="A23"/>
      <c r="B23" s="666">
        <v>13</v>
      </c>
      <c r="C23" s="656"/>
      <c r="D23" s="657"/>
      <c r="E23" s="657"/>
      <c r="F23" s="657"/>
      <c r="G23" s="657"/>
      <c r="H23" s="657"/>
      <c r="I23" s="657"/>
      <c r="J23" s="657"/>
      <c r="K23" s="657"/>
      <c r="L23" s="657"/>
      <c r="M23" s="673">
        <f t="shared" si="0"/>
        <v>0</v>
      </c>
      <c r="N23" s="673">
        <f t="shared" si="4"/>
        <v>0</v>
      </c>
      <c r="O23" s="667">
        <f t="shared" si="5"/>
        <v>0</v>
      </c>
      <c r="P23" s="656"/>
      <c r="Q23" s="657"/>
      <c r="R23" s="657"/>
      <c r="S23" s="657"/>
      <c r="T23" s="657"/>
      <c r="U23" s="657"/>
      <c r="V23" s="657"/>
      <c r="W23" s="657"/>
      <c r="X23" s="657"/>
      <c r="Y23" s="657"/>
      <c r="Z23" s="673">
        <f t="shared" si="1"/>
        <v>0</v>
      </c>
      <c r="AA23" s="674">
        <f t="shared" si="6"/>
        <v>0</v>
      </c>
      <c r="AB23" s="669">
        <f t="shared" si="7"/>
        <v>0</v>
      </c>
      <c r="AC23" s="675"/>
      <c r="AD23" s="658">
        <f t="shared" si="8"/>
        <v>0</v>
      </c>
      <c r="AE23" s="665">
        <f t="shared" si="9"/>
        <v>0</v>
      </c>
      <c r="AF23" s="661"/>
      <c r="AG23" s="676">
        <f t="shared" si="2"/>
        <v>0</v>
      </c>
      <c r="AH23" s="663">
        <f t="shared" si="3"/>
        <v>60</v>
      </c>
      <c r="AM23" s="302">
        <v>21.994999999999997</v>
      </c>
      <c r="AN23" s="302">
        <v>65</v>
      </c>
      <c r="AO23"/>
    </row>
    <row r="24" spans="1:41" ht="21.75" thickBot="1">
      <c r="A24"/>
      <c r="B24" s="666">
        <v>14</v>
      </c>
      <c r="C24" s="656"/>
      <c r="D24" s="657"/>
      <c r="E24" s="657"/>
      <c r="F24" s="657"/>
      <c r="G24" s="657"/>
      <c r="H24" s="657"/>
      <c r="I24" s="657"/>
      <c r="J24" s="657"/>
      <c r="K24" s="657"/>
      <c r="L24" s="657"/>
      <c r="M24" s="673">
        <f t="shared" si="0"/>
        <v>0</v>
      </c>
      <c r="N24" s="673">
        <f t="shared" si="4"/>
        <v>0</v>
      </c>
      <c r="O24" s="667">
        <f t="shared" si="5"/>
        <v>0</v>
      </c>
      <c r="P24" s="656"/>
      <c r="Q24" s="657"/>
      <c r="R24" s="657"/>
      <c r="S24" s="657"/>
      <c r="T24" s="657"/>
      <c r="U24" s="657"/>
      <c r="V24" s="657"/>
      <c r="W24" s="657"/>
      <c r="X24" s="657"/>
      <c r="Y24" s="657"/>
      <c r="Z24" s="673">
        <f t="shared" si="1"/>
        <v>0</v>
      </c>
      <c r="AA24" s="674">
        <f t="shared" si="6"/>
        <v>0</v>
      </c>
      <c r="AB24" s="669">
        <f t="shared" si="7"/>
        <v>0</v>
      </c>
      <c r="AC24" s="675"/>
      <c r="AD24" s="658">
        <f t="shared" si="8"/>
        <v>0</v>
      </c>
      <c r="AE24" s="665">
        <f t="shared" si="9"/>
        <v>0</v>
      </c>
      <c r="AF24" s="661"/>
      <c r="AG24" s="676">
        <f t="shared" si="2"/>
        <v>0</v>
      </c>
      <c r="AH24" s="663">
        <f t="shared" si="3"/>
        <v>60</v>
      </c>
      <c r="AM24" s="302">
        <v>23.99</v>
      </c>
      <c r="AN24" s="302">
        <v>65</v>
      </c>
      <c r="AO24"/>
    </row>
    <row r="25" spans="1:41" ht="21.75" thickBot="1">
      <c r="A25"/>
      <c r="B25" s="666">
        <v>15</v>
      </c>
      <c r="C25" s="656"/>
      <c r="D25" s="657"/>
      <c r="E25" s="657"/>
      <c r="F25" s="657"/>
      <c r="G25" s="657"/>
      <c r="H25" s="657"/>
      <c r="I25" s="657"/>
      <c r="J25" s="657"/>
      <c r="K25" s="657"/>
      <c r="L25" s="657"/>
      <c r="M25" s="673">
        <f t="shared" si="0"/>
        <v>0</v>
      </c>
      <c r="N25" s="673">
        <f t="shared" si="4"/>
        <v>0</v>
      </c>
      <c r="O25" s="667">
        <f t="shared" si="5"/>
        <v>0</v>
      </c>
      <c r="P25" s="656"/>
      <c r="Q25" s="657"/>
      <c r="R25" s="657"/>
      <c r="S25" s="657"/>
      <c r="T25" s="657"/>
      <c r="U25" s="657"/>
      <c r="V25" s="657"/>
      <c r="W25" s="657"/>
      <c r="X25" s="657"/>
      <c r="Y25" s="657"/>
      <c r="Z25" s="673">
        <f t="shared" si="1"/>
        <v>0</v>
      </c>
      <c r="AA25" s="674">
        <f t="shared" si="6"/>
        <v>0</v>
      </c>
      <c r="AB25" s="669">
        <f t="shared" si="7"/>
        <v>0</v>
      </c>
      <c r="AC25" s="675"/>
      <c r="AD25" s="658">
        <f t="shared" si="8"/>
        <v>0</v>
      </c>
      <c r="AE25" s="665">
        <f t="shared" si="9"/>
        <v>0</v>
      </c>
      <c r="AF25" s="661"/>
      <c r="AG25" s="676">
        <f t="shared" si="2"/>
        <v>0</v>
      </c>
      <c r="AH25" s="663">
        <f t="shared" si="3"/>
        <v>60</v>
      </c>
      <c r="AM25" s="302">
        <v>24</v>
      </c>
      <c r="AN25" s="302">
        <v>66</v>
      </c>
      <c r="AO25"/>
    </row>
    <row r="26" spans="1:41" ht="21.75" thickBot="1">
      <c r="A26"/>
      <c r="B26" s="666">
        <v>16</v>
      </c>
      <c r="C26" s="656"/>
      <c r="D26" s="657"/>
      <c r="E26" s="657"/>
      <c r="F26" s="657"/>
      <c r="G26" s="657"/>
      <c r="H26" s="657"/>
      <c r="I26" s="657"/>
      <c r="J26" s="657"/>
      <c r="K26" s="657"/>
      <c r="L26" s="657"/>
      <c r="M26" s="673">
        <f t="shared" si="0"/>
        <v>0</v>
      </c>
      <c r="N26" s="673">
        <f t="shared" si="4"/>
        <v>0</v>
      </c>
      <c r="O26" s="667">
        <f t="shared" si="5"/>
        <v>0</v>
      </c>
      <c r="P26" s="656"/>
      <c r="Q26" s="657"/>
      <c r="R26" s="657"/>
      <c r="S26" s="657"/>
      <c r="T26" s="657"/>
      <c r="U26" s="657"/>
      <c r="V26" s="657"/>
      <c r="W26" s="657"/>
      <c r="X26" s="657"/>
      <c r="Y26" s="657"/>
      <c r="Z26" s="673">
        <f t="shared" si="1"/>
        <v>0</v>
      </c>
      <c r="AA26" s="674">
        <f t="shared" si="6"/>
        <v>0</v>
      </c>
      <c r="AB26" s="669">
        <f t="shared" si="7"/>
        <v>0</v>
      </c>
      <c r="AC26" s="675"/>
      <c r="AD26" s="658">
        <f t="shared" si="8"/>
        <v>0</v>
      </c>
      <c r="AE26" s="665">
        <f t="shared" si="9"/>
        <v>0</v>
      </c>
      <c r="AF26" s="661"/>
      <c r="AG26" s="676">
        <f t="shared" si="2"/>
        <v>0</v>
      </c>
      <c r="AH26" s="663">
        <f t="shared" si="3"/>
        <v>60</v>
      </c>
      <c r="AM26" s="302">
        <v>25.994999999999997</v>
      </c>
      <c r="AN26" s="302">
        <v>66</v>
      </c>
      <c r="AO26"/>
    </row>
    <row r="27" spans="1:41" ht="21.75" thickBot="1">
      <c r="A27"/>
      <c r="B27" s="666">
        <v>17</v>
      </c>
      <c r="C27" s="656"/>
      <c r="D27" s="657"/>
      <c r="E27" s="657"/>
      <c r="F27" s="657"/>
      <c r="G27" s="657"/>
      <c r="H27" s="657"/>
      <c r="I27" s="657"/>
      <c r="J27" s="657"/>
      <c r="K27" s="657"/>
      <c r="L27" s="657"/>
      <c r="M27" s="673">
        <f t="shared" si="0"/>
        <v>0</v>
      </c>
      <c r="N27" s="673">
        <f t="shared" si="4"/>
        <v>0</v>
      </c>
      <c r="O27" s="667">
        <f t="shared" si="5"/>
        <v>0</v>
      </c>
      <c r="P27" s="656"/>
      <c r="Q27" s="657"/>
      <c r="R27" s="657"/>
      <c r="S27" s="657"/>
      <c r="T27" s="657"/>
      <c r="U27" s="657"/>
      <c r="V27" s="657"/>
      <c r="W27" s="657"/>
      <c r="X27" s="657"/>
      <c r="Y27" s="657"/>
      <c r="Z27" s="673">
        <f t="shared" si="1"/>
        <v>0</v>
      </c>
      <c r="AA27" s="674">
        <f t="shared" si="6"/>
        <v>0</v>
      </c>
      <c r="AB27" s="669">
        <f t="shared" si="7"/>
        <v>0</v>
      </c>
      <c r="AC27" s="675"/>
      <c r="AD27" s="658">
        <f t="shared" si="8"/>
        <v>0</v>
      </c>
      <c r="AE27" s="665">
        <f t="shared" si="9"/>
        <v>0</v>
      </c>
      <c r="AF27" s="661"/>
      <c r="AG27" s="676">
        <f t="shared" si="2"/>
        <v>0</v>
      </c>
      <c r="AH27" s="663">
        <f t="shared" si="3"/>
        <v>60</v>
      </c>
      <c r="AM27" s="302">
        <v>27.99</v>
      </c>
      <c r="AN27" s="302">
        <v>66</v>
      </c>
      <c r="AO27"/>
    </row>
    <row r="28" spans="1:41" ht="21.75" thickBot="1">
      <c r="A28"/>
      <c r="B28" s="666">
        <v>18</v>
      </c>
      <c r="C28" s="656"/>
      <c r="D28" s="657"/>
      <c r="E28" s="657"/>
      <c r="F28" s="657"/>
      <c r="G28" s="657"/>
      <c r="H28" s="657"/>
      <c r="I28" s="657"/>
      <c r="J28" s="657"/>
      <c r="K28" s="657"/>
      <c r="L28" s="657"/>
      <c r="M28" s="673">
        <f t="shared" si="0"/>
        <v>0</v>
      </c>
      <c r="N28" s="673">
        <f t="shared" si="4"/>
        <v>0</v>
      </c>
      <c r="O28" s="667">
        <f t="shared" si="5"/>
        <v>0</v>
      </c>
      <c r="P28" s="656"/>
      <c r="Q28" s="657"/>
      <c r="R28" s="657"/>
      <c r="S28" s="657"/>
      <c r="T28" s="657"/>
      <c r="U28" s="657"/>
      <c r="V28" s="657"/>
      <c r="W28" s="657"/>
      <c r="X28" s="657"/>
      <c r="Y28" s="657"/>
      <c r="Z28" s="673">
        <f t="shared" si="1"/>
        <v>0</v>
      </c>
      <c r="AA28" s="674">
        <f t="shared" si="6"/>
        <v>0</v>
      </c>
      <c r="AB28" s="669">
        <f t="shared" si="7"/>
        <v>0</v>
      </c>
      <c r="AC28" s="675"/>
      <c r="AD28" s="658">
        <f t="shared" si="8"/>
        <v>0</v>
      </c>
      <c r="AE28" s="665">
        <f t="shared" si="9"/>
        <v>0</v>
      </c>
      <c r="AF28" s="661"/>
      <c r="AG28" s="676">
        <f t="shared" si="2"/>
        <v>0</v>
      </c>
      <c r="AH28" s="663">
        <f t="shared" si="3"/>
        <v>60</v>
      </c>
      <c r="AM28" s="302">
        <v>28</v>
      </c>
      <c r="AN28" s="302">
        <v>67</v>
      </c>
      <c r="AO28"/>
    </row>
    <row r="29" spans="1:41" ht="21.75" thickBot="1">
      <c r="A29"/>
      <c r="B29" s="666">
        <v>19</v>
      </c>
      <c r="C29" s="656"/>
      <c r="D29" s="657"/>
      <c r="E29" s="657"/>
      <c r="F29" s="657"/>
      <c r="G29" s="657"/>
      <c r="H29" s="657"/>
      <c r="I29" s="657"/>
      <c r="J29" s="657"/>
      <c r="K29" s="657"/>
      <c r="L29" s="657"/>
      <c r="M29" s="673">
        <f t="shared" si="0"/>
        <v>0</v>
      </c>
      <c r="N29" s="673">
        <f t="shared" si="4"/>
        <v>0</v>
      </c>
      <c r="O29" s="667">
        <f t="shared" si="5"/>
        <v>0</v>
      </c>
      <c r="P29" s="656"/>
      <c r="Q29" s="657"/>
      <c r="R29" s="657"/>
      <c r="S29" s="657"/>
      <c r="T29" s="657"/>
      <c r="U29" s="657"/>
      <c r="V29" s="657"/>
      <c r="W29" s="657"/>
      <c r="X29" s="657"/>
      <c r="Y29" s="657"/>
      <c r="Z29" s="673">
        <f t="shared" si="1"/>
        <v>0</v>
      </c>
      <c r="AA29" s="674">
        <f t="shared" si="6"/>
        <v>0</v>
      </c>
      <c r="AB29" s="669">
        <f t="shared" si="7"/>
        <v>0</v>
      </c>
      <c r="AC29" s="675"/>
      <c r="AD29" s="658">
        <f t="shared" si="8"/>
        <v>0</v>
      </c>
      <c r="AE29" s="665">
        <f t="shared" si="9"/>
        <v>0</v>
      </c>
      <c r="AF29" s="661"/>
      <c r="AG29" s="676">
        <f t="shared" si="2"/>
        <v>0</v>
      </c>
      <c r="AH29" s="663">
        <f t="shared" si="3"/>
        <v>60</v>
      </c>
      <c r="AM29" s="302">
        <v>29.994999999999997</v>
      </c>
      <c r="AN29" s="302">
        <v>67</v>
      </c>
      <c r="AO29"/>
    </row>
    <row r="30" spans="1:41" ht="21.75" thickBot="1">
      <c r="A30"/>
      <c r="B30" s="666">
        <v>20</v>
      </c>
      <c r="C30" s="656"/>
      <c r="D30" s="657"/>
      <c r="E30" s="657"/>
      <c r="F30" s="657"/>
      <c r="G30" s="657"/>
      <c r="H30" s="657"/>
      <c r="I30" s="657"/>
      <c r="J30" s="657"/>
      <c r="K30" s="657"/>
      <c r="L30" s="657"/>
      <c r="M30" s="673">
        <f t="shared" si="0"/>
        <v>0</v>
      </c>
      <c r="N30" s="673">
        <f t="shared" si="4"/>
        <v>0</v>
      </c>
      <c r="O30" s="667">
        <f t="shared" si="5"/>
        <v>0</v>
      </c>
      <c r="P30" s="656"/>
      <c r="Q30" s="657"/>
      <c r="R30" s="657"/>
      <c r="S30" s="657"/>
      <c r="T30" s="657"/>
      <c r="U30" s="657"/>
      <c r="V30" s="657"/>
      <c r="W30" s="657"/>
      <c r="X30" s="657"/>
      <c r="Y30" s="657"/>
      <c r="Z30" s="673">
        <f t="shared" si="1"/>
        <v>0</v>
      </c>
      <c r="AA30" s="674">
        <f t="shared" si="6"/>
        <v>0</v>
      </c>
      <c r="AB30" s="669">
        <f t="shared" si="7"/>
        <v>0</v>
      </c>
      <c r="AC30" s="675"/>
      <c r="AD30" s="658">
        <f t="shared" si="8"/>
        <v>0</v>
      </c>
      <c r="AE30" s="665">
        <f t="shared" si="9"/>
        <v>0</v>
      </c>
      <c r="AF30" s="661"/>
      <c r="AG30" s="676">
        <f t="shared" si="2"/>
        <v>0</v>
      </c>
      <c r="AH30" s="663">
        <f t="shared" si="3"/>
        <v>60</v>
      </c>
      <c r="AM30" s="302">
        <v>31.99</v>
      </c>
      <c r="AN30" s="302">
        <v>67</v>
      </c>
      <c r="AO30"/>
    </row>
    <row r="31" spans="1:41" ht="21.75" thickBot="1">
      <c r="A31"/>
      <c r="B31" s="666">
        <v>21</v>
      </c>
      <c r="C31" s="656"/>
      <c r="D31" s="657"/>
      <c r="E31" s="657"/>
      <c r="F31" s="657"/>
      <c r="G31" s="657"/>
      <c r="H31" s="657"/>
      <c r="I31" s="657"/>
      <c r="J31" s="657"/>
      <c r="K31" s="657"/>
      <c r="L31" s="657"/>
      <c r="M31" s="673">
        <f t="shared" si="0"/>
        <v>0</v>
      </c>
      <c r="N31" s="673">
        <f t="shared" si="4"/>
        <v>0</v>
      </c>
      <c r="O31" s="667">
        <f t="shared" si="5"/>
        <v>0</v>
      </c>
      <c r="P31" s="656"/>
      <c r="Q31" s="657"/>
      <c r="R31" s="657"/>
      <c r="S31" s="657"/>
      <c r="T31" s="657"/>
      <c r="U31" s="657"/>
      <c r="V31" s="657"/>
      <c r="W31" s="657"/>
      <c r="X31" s="657"/>
      <c r="Y31" s="657"/>
      <c r="Z31" s="673">
        <f t="shared" si="1"/>
        <v>0</v>
      </c>
      <c r="AA31" s="674">
        <f t="shared" si="6"/>
        <v>0</v>
      </c>
      <c r="AB31" s="669">
        <f t="shared" si="7"/>
        <v>0</v>
      </c>
      <c r="AC31" s="675"/>
      <c r="AD31" s="658">
        <f t="shared" si="8"/>
        <v>0</v>
      </c>
      <c r="AE31" s="665">
        <f t="shared" si="9"/>
        <v>0</v>
      </c>
      <c r="AF31" s="661"/>
      <c r="AG31" s="676">
        <f t="shared" si="2"/>
        <v>0</v>
      </c>
      <c r="AH31" s="663">
        <f t="shared" si="3"/>
        <v>60</v>
      </c>
      <c r="AM31" s="302">
        <v>32</v>
      </c>
      <c r="AN31" s="302">
        <v>68</v>
      </c>
      <c r="AO31"/>
    </row>
    <row r="32" spans="1:41" ht="21.75" thickBot="1">
      <c r="A32"/>
      <c r="B32" s="666">
        <v>22</v>
      </c>
      <c r="C32" s="656"/>
      <c r="D32" s="657"/>
      <c r="E32" s="657"/>
      <c r="F32" s="657"/>
      <c r="G32" s="657"/>
      <c r="H32" s="657"/>
      <c r="I32" s="657"/>
      <c r="J32" s="657"/>
      <c r="K32" s="657"/>
      <c r="L32" s="657"/>
      <c r="M32" s="673">
        <f t="shared" si="0"/>
        <v>0</v>
      </c>
      <c r="N32" s="673">
        <f t="shared" si="4"/>
        <v>0</v>
      </c>
      <c r="O32" s="667">
        <f t="shared" si="5"/>
        <v>0</v>
      </c>
      <c r="P32" s="656"/>
      <c r="Q32" s="657"/>
      <c r="R32" s="657"/>
      <c r="S32" s="657"/>
      <c r="T32" s="657"/>
      <c r="U32" s="657"/>
      <c r="V32" s="657"/>
      <c r="W32" s="657"/>
      <c r="X32" s="657"/>
      <c r="Y32" s="657"/>
      <c r="Z32" s="673">
        <f t="shared" si="1"/>
        <v>0</v>
      </c>
      <c r="AA32" s="674">
        <f t="shared" si="6"/>
        <v>0</v>
      </c>
      <c r="AB32" s="669">
        <f t="shared" si="7"/>
        <v>0</v>
      </c>
      <c r="AC32" s="675"/>
      <c r="AD32" s="658">
        <f t="shared" si="8"/>
        <v>0</v>
      </c>
      <c r="AE32" s="665">
        <f t="shared" si="9"/>
        <v>0</v>
      </c>
      <c r="AF32" s="661"/>
      <c r="AG32" s="676">
        <f t="shared" si="2"/>
        <v>0</v>
      </c>
      <c r="AH32" s="663">
        <f t="shared" si="3"/>
        <v>60</v>
      </c>
      <c r="AM32" s="302">
        <v>33.995000000000005</v>
      </c>
      <c r="AN32" s="302">
        <v>68</v>
      </c>
      <c r="AO32"/>
    </row>
    <row r="33" spans="1:41" ht="21.75" thickBot="1">
      <c r="A33"/>
      <c r="B33" s="666">
        <v>23</v>
      </c>
      <c r="C33" s="656"/>
      <c r="D33" s="657"/>
      <c r="E33" s="657"/>
      <c r="F33" s="657"/>
      <c r="G33" s="657"/>
      <c r="H33" s="657"/>
      <c r="I33" s="657"/>
      <c r="J33" s="657"/>
      <c r="K33" s="657"/>
      <c r="L33" s="657"/>
      <c r="M33" s="673">
        <f t="shared" si="0"/>
        <v>0</v>
      </c>
      <c r="N33" s="673">
        <f t="shared" si="4"/>
        <v>0</v>
      </c>
      <c r="O33" s="667">
        <f t="shared" si="5"/>
        <v>0</v>
      </c>
      <c r="P33" s="656"/>
      <c r="Q33" s="657"/>
      <c r="R33" s="657"/>
      <c r="S33" s="657"/>
      <c r="T33" s="657"/>
      <c r="U33" s="657"/>
      <c r="V33" s="657"/>
      <c r="W33" s="657"/>
      <c r="X33" s="657"/>
      <c r="Y33" s="657"/>
      <c r="Z33" s="673">
        <f t="shared" si="1"/>
        <v>0</v>
      </c>
      <c r="AA33" s="674">
        <f t="shared" si="6"/>
        <v>0</v>
      </c>
      <c r="AB33" s="669">
        <f t="shared" si="7"/>
        <v>0</v>
      </c>
      <c r="AC33" s="675"/>
      <c r="AD33" s="658">
        <f t="shared" si="8"/>
        <v>0</v>
      </c>
      <c r="AE33" s="665">
        <f t="shared" si="9"/>
        <v>0</v>
      </c>
      <c r="AF33" s="661"/>
      <c r="AG33" s="676">
        <f t="shared" si="2"/>
        <v>0</v>
      </c>
      <c r="AH33" s="663">
        <f t="shared" si="3"/>
        <v>60</v>
      </c>
      <c r="AM33" s="302">
        <v>35.99</v>
      </c>
      <c r="AN33" s="302">
        <v>68</v>
      </c>
      <c r="AO33"/>
    </row>
    <row r="34" spans="1:41" ht="21.75" thickBot="1">
      <c r="A34"/>
      <c r="B34" s="666">
        <v>24</v>
      </c>
      <c r="C34" s="656"/>
      <c r="D34" s="657"/>
      <c r="E34" s="657"/>
      <c r="F34" s="657"/>
      <c r="G34" s="657"/>
      <c r="H34" s="657"/>
      <c r="I34" s="657"/>
      <c r="J34" s="657"/>
      <c r="K34" s="657"/>
      <c r="L34" s="657"/>
      <c r="M34" s="673">
        <f t="shared" si="0"/>
        <v>0</v>
      </c>
      <c r="N34" s="673">
        <f t="shared" si="4"/>
        <v>0</v>
      </c>
      <c r="O34" s="667">
        <f t="shared" si="5"/>
        <v>0</v>
      </c>
      <c r="P34" s="656"/>
      <c r="Q34" s="657"/>
      <c r="R34" s="657"/>
      <c r="S34" s="657"/>
      <c r="T34" s="657"/>
      <c r="U34" s="657"/>
      <c r="V34" s="657"/>
      <c r="W34" s="657"/>
      <c r="X34" s="657"/>
      <c r="Y34" s="657"/>
      <c r="Z34" s="673">
        <f t="shared" si="1"/>
        <v>0</v>
      </c>
      <c r="AA34" s="674">
        <f t="shared" si="6"/>
        <v>0</v>
      </c>
      <c r="AB34" s="669">
        <f t="shared" si="7"/>
        <v>0</v>
      </c>
      <c r="AC34" s="675"/>
      <c r="AD34" s="658">
        <f t="shared" si="8"/>
        <v>0</v>
      </c>
      <c r="AE34" s="665">
        <f t="shared" si="9"/>
        <v>0</v>
      </c>
      <c r="AF34" s="661"/>
      <c r="AG34" s="676">
        <f t="shared" si="2"/>
        <v>0</v>
      </c>
      <c r="AH34" s="663">
        <f t="shared" si="3"/>
        <v>60</v>
      </c>
      <c r="AM34" s="302">
        <v>36</v>
      </c>
      <c r="AN34" s="302">
        <v>69</v>
      </c>
      <c r="AO34"/>
    </row>
    <row r="35" spans="1:41" ht="21.75" thickBot="1">
      <c r="A35"/>
      <c r="B35" s="666">
        <v>25</v>
      </c>
      <c r="C35" s="656"/>
      <c r="D35" s="657"/>
      <c r="E35" s="657"/>
      <c r="F35" s="657"/>
      <c r="G35" s="657"/>
      <c r="H35" s="657"/>
      <c r="I35" s="657"/>
      <c r="J35" s="657"/>
      <c r="K35" s="657"/>
      <c r="L35" s="657"/>
      <c r="M35" s="673">
        <f t="shared" si="0"/>
        <v>0</v>
      </c>
      <c r="N35" s="673">
        <f t="shared" si="4"/>
        <v>0</v>
      </c>
      <c r="O35" s="667">
        <f t="shared" si="5"/>
        <v>0</v>
      </c>
      <c r="P35" s="656"/>
      <c r="Q35" s="657"/>
      <c r="R35" s="657"/>
      <c r="S35" s="657"/>
      <c r="T35" s="657"/>
      <c r="U35" s="657"/>
      <c r="V35" s="657"/>
      <c r="W35" s="657"/>
      <c r="X35" s="657"/>
      <c r="Y35" s="657"/>
      <c r="Z35" s="673">
        <f t="shared" si="1"/>
        <v>0</v>
      </c>
      <c r="AA35" s="674">
        <f t="shared" si="6"/>
        <v>0</v>
      </c>
      <c r="AB35" s="669">
        <f t="shared" si="7"/>
        <v>0</v>
      </c>
      <c r="AC35" s="675"/>
      <c r="AD35" s="658">
        <f t="shared" si="8"/>
        <v>0</v>
      </c>
      <c r="AE35" s="665">
        <f t="shared" si="9"/>
        <v>0</v>
      </c>
      <c r="AF35" s="661"/>
      <c r="AG35" s="676">
        <f t="shared" si="2"/>
        <v>0</v>
      </c>
      <c r="AH35" s="663">
        <f t="shared" si="3"/>
        <v>60</v>
      </c>
      <c r="AM35" s="302">
        <v>37.995000000000005</v>
      </c>
      <c r="AN35" s="302">
        <v>69</v>
      </c>
      <c r="AO35"/>
    </row>
    <row r="36" spans="1:41" ht="21.75" thickBot="1">
      <c r="A36"/>
      <c r="B36" s="666">
        <v>26</v>
      </c>
      <c r="C36" s="656"/>
      <c r="D36" s="657"/>
      <c r="E36" s="657"/>
      <c r="F36" s="657"/>
      <c r="G36" s="657"/>
      <c r="H36" s="657"/>
      <c r="I36" s="657"/>
      <c r="J36" s="657"/>
      <c r="K36" s="657"/>
      <c r="L36" s="657"/>
      <c r="M36" s="673">
        <f t="shared" si="0"/>
        <v>0</v>
      </c>
      <c r="N36" s="673">
        <f t="shared" si="4"/>
        <v>0</v>
      </c>
      <c r="O36" s="667">
        <f t="shared" si="5"/>
        <v>0</v>
      </c>
      <c r="P36" s="656"/>
      <c r="Q36" s="657"/>
      <c r="R36" s="657"/>
      <c r="S36" s="657"/>
      <c r="T36" s="657"/>
      <c r="U36" s="657"/>
      <c r="V36" s="657"/>
      <c r="W36" s="657"/>
      <c r="X36" s="657"/>
      <c r="Y36" s="657"/>
      <c r="Z36" s="673">
        <f t="shared" si="1"/>
        <v>0</v>
      </c>
      <c r="AA36" s="674">
        <f t="shared" si="6"/>
        <v>0</v>
      </c>
      <c r="AB36" s="669">
        <f t="shared" si="7"/>
        <v>0</v>
      </c>
      <c r="AC36" s="675"/>
      <c r="AD36" s="658">
        <f t="shared" si="8"/>
        <v>0</v>
      </c>
      <c r="AE36" s="665">
        <f t="shared" si="9"/>
        <v>0</v>
      </c>
      <c r="AF36" s="661"/>
      <c r="AG36" s="676">
        <f t="shared" si="2"/>
        <v>0</v>
      </c>
      <c r="AH36" s="663">
        <f t="shared" si="3"/>
        <v>60</v>
      </c>
      <c r="AM36" s="302">
        <v>39.99</v>
      </c>
      <c r="AN36" s="302">
        <v>69</v>
      </c>
      <c r="AO36"/>
    </row>
    <row r="37" spans="1:41" ht="21.75" thickBot="1">
      <c r="A37"/>
      <c r="B37" s="666">
        <v>27</v>
      </c>
      <c r="C37" s="656"/>
      <c r="D37" s="657"/>
      <c r="E37" s="657"/>
      <c r="F37" s="657"/>
      <c r="G37" s="657"/>
      <c r="H37" s="657"/>
      <c r="I37" s="657"/>
      <c r="J37" s="657"/>
      <c r="K37" s="657"/>
      <c r="L37" s="657"/>
      <c r="M37" s="673">
        <f t="shared" si="0"/>
        <v>0</v>
      </c>
      <c r="N37" s="673">
        <f t="shared" si="4"/>
        <v>0</v>
      </c>
      <c r="O37" s="667">
        <f t="shared" si="5"/>
        <v>0</v>
      </c>
      <c r="P37" s="656"/>
      <c r="Q37" s="657"/>
      <c r="R37" s="657"/>
      <c r="S37" s="657"/>
      <c r="T37" s="657"/>
      <c r="U37" s="657"/>
      <c r="V37" s="657"/>
      <c r="W37" s="657"/>
      <c r="X37" s="657"/>
      <c r="Y37" s="657"/>
      <c r="Z37" s="673">
        <f t="shared" si="1"/>
        <v>0</v>
      </c>
      <c r="AA37" s="674">
        <f t="shared" si="6"/>
        <v>0</v>
      </c>
      <c r="AB37" s="669">
        <f t="shared" si="7"/>
        <v>0</v>
      </c>
      <c r="AC37" s="675"/>
      <c r="AD37" s="658">
        <f t="shared" si="8"/>
        <v>0</v>
      </c>
      <c r="AE37" s="665">
        <f t="shared" si="9"/>
        <v>0</v>
      </c>
      <c r="AF37" s="661"/>
      <c r="AG37" s="676">
        <f t="shared" si="2"/>
        <v>0</v>
      </c>
      <c r="AH37" s="663">
        <f t="shared" si="3"/>
        <v>60</v>
      </c>
      <c r="AM37" s="302">
        <v>40</v>
      </c>
      <c r="AN37" s="302">
        <v>70</v>
      </c>
      <c r="AO37"/>
    </row>
    <row r="38" spans="1:41" ht="21.75" thickBot="1">
      <c r="A38"/>
      <c r="B38" s="666">
        <v>28</v>
      </c>
      <c r="C38" s="656"/>
      <c r="D38" s="657"/>
      <c r="E38" s="657"/>
      <c r="F38" s="657"/>
      <c r="G38" s="657"/>
      <c r="H38" s="657"/>
      <c r="I38" s="657"/>
      <c r="J38" s="657"/>
      <c r="K38" s="657"/>
      <c r="L38" s="657"/>
      <c r="M38" s="673">
        <f t="shared" si="0"/>
        <v>0</v>
      </c>
      <c r="N38" s="673">
        <f t="shared" si="4"/>
        <v>0</v>
      </c>
      <c r="O38" s="667">
        <f t="shared" si="5"/>
        <v>0</v>
      </c>
      <c r="P38" s="656"/>
      <c r="Q38" s="657"/>
      <c r="R38" s="657"/>
      <c r="S38" s="657"/>
      <c r="T38" s="657"/>
      <c r="U38" s="657"/>
      <c r="V38" s="657"/>
      <c r="W38" s="657"/>
      <c r="X38" s="657"/>
      <c r="Y38" s="657"/>
      <c r="Z38" s="673">
        <f t="shared" si="1"/>
        <v>0</v>
      </c>
      <c r="AA38" s="674">
        <f t="shared" si="6"/>
        <v>0</v>
      </c>
      <c r="AB38" s="669">
        <f t="shared" si="7"/>
        <v>0</v>
      </c>
      <c r="AC38" s="675"/>
      <c r="AD38" s="658">
        <f t="shared" si="8"/>
        <v>0</v>
      </c>
      <c r="AE38" s="665">
        <f t="shared" si="9"/>
        <v>0</v>
      </c>
      <c r="AF38" s="661"/>
      <c r="AG38" s="676">
        <f t="shared" si="2"/>
        <v>0</v>
      </c>
      <c r="AH38" s="663">
        <f t="shared" si="3"/>
        <v>60</v>
      </c>
      <c r="AM38" s="302">
        <v>41.995000000000005</v>
      </c>
      <c r="AN38" s="302">
        <v>70</v>
      </c>
      <c r="AO38"/>
    </row>
    <row r="39" spans="1:41" ht="21.75" thickBot="1">
      <c r="A39"/>
      <c r="B39" s="666">
        <v>29</v>
      </c>
      <c r="C39" s="656"/>
      <c r="D39" s="657"/>
      <c r="E39" s="657"/>
      <c r="F39" s="657"/>
      <c r="G39" s="657"/>
      <c r="H39" s="657"/>
      <c r="I39" s="657"/>
      <c r="J39" s="657"/>
      <c r="K39" s="657"/>
      <c r="L39" s="657"/>
      <c r="M39" s="673">
        <f t="shared" si="0"/>
        <v>0</v>
      </c>
      <c r="N39" s="673">
        <f t="shared" si="4"/>
        <v>0</v>
      </c>
      <c r="O39" s="667">
        <f t="shared" si="5"/>
        <v>0</v>
      </c>
      <c r="P39" s="656"/>
      <c r="Q39" s="657"/>
      <c r="R39" s="657"/>
      <c r="S39" s="657"/>
      <c r="T39" s="657"/>
      <c r="U39" s="657"/>
      <c r="V39" s="657"/>
      <c r="W39" s="657"/>
      <c r="X39" s="657"/>
      <c r="Y39" s="657"/>
      <c r="Z39" s="673">
        <f t="shared" si="1"/>
        <v>0</v>
      </c>
      <c r="AA39" s="674">
        <f t="shared" si="6"/>
        <v>0</v>
      </c>
      <c r="AB39" s="669">
        <f t="shared" si="7"/>
        <v>0</v>
      </c>
      <c r="AC39" s="675"/>
      <c r="AD39" s="658">
        <f t="shared" si="8"/>
        <v>0</v>
      </c>
      <c r="AE39" s="665">
        <f t="shared" si="9"/>
        <v>0</v>
      </c>
      <c r="AF39" s="661"/>
      <c r="AG39" s="676">
        <f t="shared" si="2"/>
        <v>0</v>
      </c>
      <c r="AH39" s="663">
        <f t="shared" si="3"/>
        <v>60</v>
      </c>
      <c r="AM39" s="302">
        <v>43.99</v>
      </c>
      <c r="AN39" s="302">
        <v>70</v>
      </c>
      <c r="AO39"/>
    </row>
    <row r="40" spans="1:41" ht="21.75" thickBot="1">
      <c r="A40"/>
      <c r="B40" s="666">
        <v>30</v>
      </c>
      <c r="C40" s="656"/>
      <c r="D40" s="657"/>
      <c r="E40" s="657"/>
      <c r="F40" s="657"/>
      <c r="G40" s="657"/>
      <c r="H40" s="657"/>
      <c r="I40" s="657"/>
      <c r="J40" s="657"/>
      <c r="K40" s="657"/>
      <c r="L40" s="657"/>
      <c r="M40" s="673">
        <f t="shared" si="0"/>
        <v>0</v>
      </c>
      <c r="N40" s="673">
        <f t="shared" si="4"/>
        <v>0</v>
      </c>
      <c r="O40" s="667">
        <f t="shared" si="5"/>
        <v>0</v>
      </c>
      <c r="P40" s="656"/>
      <c r="Q40" s="657"/>
      <c r="R40" s="657"/>
      <c r="S40" s="657"/>
      <c r="T40" s="657"/>
      <c r="U40" s="657"/>
      <c r="V40" s="657"/>
      <c r="W40" s="657"/>
      <c r="X40" s="657"/>
      <c r="Y40" s="657"/>
      <c r="Z40" s="673">
        <f t="shared" si="1"/>
        <v>0</v>
      </c>
      <c r="AA40" s="674">
        <f t="shared" si="6"/>
        <v>0</v>
      </c>
      <c r="AB40" s="669">
        <f t="shared" si="7"/>
        <v>0</v>
      </c>
      <c r="AC40" s="675"/>
      <c r="AD40" s="658">
        <f t="shared" si="8"/>
        <v>0</v>
      </c>
      <c r="AE40" s="665">
        <f t="shared" si="9"/>
        <v>0</v>
      </c>
      <c r="AF40" s="661"/>
      <c r="AG40" s="676">
        <f t="shared" si="2"/>
        <v>0</v>
      </c>
      <c r="AH40" s="663">
        <f t="shared" si="3"/>
        <v>60</v>
      </c>
      <c r="AM40" s="302">
        <v>44</v>
      </c>
      <c r="AN40" s="302">
        <v>71</v>
      </c>
      <c r="AO40"/>
    </row>
    <row r="41" spans="1:41" ht="21.75" thickBot="1">
      <c r="A41"/>
      <c r="B41" s="666">
        <v>31</v>
      </c>
      <c r="C41" s="656"/>
      <c r="D41" s="657"/>
      <c r="E41" s="657"/>
      <c r="F41" s="657"/>
      <c r="G41" s="657"/>
      <c r="H41" s="657"/>
      <c r="I41" s="657"/>
      <c r="J41" s="657"/>
      <c r="K41" s="657"/>
      <c r="L41" s="657"/>
      <c r="M41" s="673">
        <f t="shared" si="0"/>
        <v>0</v>
      </c>
      <c r="N41" s="673">
        <f t="shared" si="4"/>
        <v>0</v>
      </c>
      <c r="O41" s="667">
        <f t="shared" si="5"/>
        <v>0</v>
      </c>
      <c r="P41" s="656"/>
      <c r="Q41" s="657"/>
      <c r="R41" s="657"/>
      <c r="S41" s="657"/>
      <c r="T41" s="657"/>
      <c r="U41" s="657"/>
      <c r="V41" s="657"/>
      <c r="W41" s="657"/>
      <c r="X41" s="657"/>
      <c r="Y41" s="657"/>
      <c r="Z41" s="673">
        <f t="shared" si="1"/>
        <v>0</v>
      </c>
      <c r="AA41" s="674">
        <f t="shared" si="6"/>
        <v>0</v>
      </c>
      <c r="AB41" s="669">
        <f t="shared" si="7"/>
        <v>0</v>
      </c>
      <c r="AC41" s="675"/>
      <c r="AD41" s="658">
        <f t="shared" si="8"/>
        <v>0</v>
      </c>
      <c r="AE41" s="665">
        <f t="shared" si="9"/>
        <v>0</v>
      </c>
      <c r="AF41" s="661"/>
      <c r="AG41" s="676">
        <f t="shared" si="2"/>
        <v>0</v>
      </c>
      <c r="AH41" s="663">
        <f t="shared" si="3"/>
        <v>60</v>
      </c>
      <c r="AM41" s="302">
        <v>45.995000000000005</v>
      </c>
      <c r="AN41" s="302">
        <v>71</v>
      </c>
      <c r="AO41"/>
    </row>
    <row r="42" spans="1:41" ht="21.75" thickBot="1">
      <c r="A42"/>
      <c r="B42" s="666">
        <v>32</v>
      </c>
      <c r="C42" s="656"/>
      <c r="D42" s="657"/>
      <c r="E42" s="657"/>
      <c r="F42" s="657"/>
      <c r="G42" s="657"/>
      <c r="H42" s="657"/>
      <c r="I42" s="657"/>
      <c r="J42" s="657"/>
      <c r="K42" s="657"/>
      <c r="L42" s="657"/>
      <c r="M42" s="673">
        <f t="shared" si="0"/>
        <v>0</v>
      </c>
      <c r="N42" s="673">
        <f t="shared" si="4"/>
        <v>0</v>
      </c>
      <c r="O42" s="667">
        <f t="shared" si="5"/>
        <v>0</v>
      </c>
      <c r="P42" s="656"/>
      <c r="Q42" s="657"/>
      <c r="R42" s="657"/>
      <c r="S42" s="657"/>
      <c r="T42" s="657"/>
      <c r="U42" s="657"/>
      <c r="V42" s="657"/>
      <c r="W42" s="657"/>
      <c r="X42" s="657"/>
      <c r="Y42" s="657"/>
      <c r="Z42" s="673">
        <f t="shared" si="1"/>
        <v>0</v>
      </c>
      <c r="AA42" s="674">
        <f t="shared" si="6"/>
        <v>0</v>
      </c>
      <c r="AB42" s="669">
        <f t="shared" si="7"/>
        <v>0</v>
      </c>
      <c r="AC42" s="675"/>
      <c r="AD42" s="658">
        <f t="shared" si="8"/>
        <v>0</v>
      </c>
      <c r="AE42" s="665">
        <f t="shared" si="9"/>
        <v>0</v>
      </c>
      <c r="AF42" s="661"/>
      <c r="AG42" s="676">
        <f t="shared" si="2"/>
        <v>0</v>
      </c>
      <c r="AH42" s="663">
        <f t="shared" si="3"/>
        <v>60</v>
      </c>
      <c r="AM42" s="302">
        <v>47.99</v>
      </c>
      <c r="AN42" s="302">
        <v>71</v>
      </c>
      <c r="AO42"/>
    </row>
    <row r="43" spans="1:41" ht="21.75" thickBot="1">
      <c r="A43"/>
      <c r="B43" s="666">
        <v>33</v>
      </c>
      <c r="C43" s="656"/>
      <c r="D43" s="657"/>
      <c r="E43" s="657"/>
      <c r="F43" s="657"/>
      <c r="G43" s="657"/>
      <c r="H43" s="657"/>
      <c r="I43" s="657"/>
      <c r="J43" s="657"/>
      <c r="K43" s="657"/>
      <c r="L43" s="657"/>
      <c r="M43" s="673">
        <f t="shared" si="0"/>
        <v>0</v>
      </c>
      <c r="N43" s="673">
        <f t="shared" si="4"/>
        <v>0</v>
      </c>
      <c r="O43" s="667">
        <f t="shared" si="5"/>
        <v>0</v>
      </c>
      <c r="P43" s="656"/>
      <c r="Q43" s="657"/>
      <c r="R43" s="657"/>
      <c r="S43" s="657"/>
      <c r="T43" s="657"/>
      <c r="U43" s="657"/>
      <c r="V43" s="657"/>
      <c r="W43" s="657"/>
      <c r="X43" s="657"/>
      <c r="Y43" s="657"/>
      <c r="Z43" s="673">
        <f t="shared" si="1"/>
        <v>0</v>
      </c>
      <c r="AA43" s="674">
        <f t="shared" si="6"/>
        <v>0</v>
      </c>
      <c r="AB43" s="669">
        <f t="shared" si="7"/>
        <v>0</v>
      </c>
      <c r="AC43" s="675"/>
      <c r="AD43" s="658">
        <f t="shared" si="8"/>
        <v>0</v>
      </c>
      <c r="AE43" s="665">
        <f t="shared" si="9"/>
        <v>0</v>
      </c>
      <c r="AF43" s="661"/>
      <c r="AG43" s="676">
        <f t="shared" si="2"/>
        <v>0</v>
      </c>
      <c r="AH43" s="663">
        <f aca="true" t="shared" si="10" ref="AH43:AH70">VLOOKUP(total,rate100,2,TRUE)</f>
        <v>60</v>
      </c>
      <c r="AM43" s="302">
        <v>48</v>
      </c>
      <c r="AN43" s="302">
        <v>72</v>
      </c>
      <c r="AO43"/>
    </row>
    <row r="44" spans="1:41" ht="21.75" thickBot="1">
      <c r="A44"/>
      <c r="B44" s="666">
        <v>34</v>
      </c>
      <c r="C44" s="656"/>
      <c r="D44" s="657"/>
      <c r="E44" s="657"/>
      <c r="F44" s="657"/>
      <c r="G44" s="657"/>
      <c r="H44" s="657"/>
      <c r="I44" s="657"/>
      <c r="J44" s="657"/>
      <c r="K44" s="657"/>
      <c r="L44" s="657"/>
      <c r="M44" s="673">
        <f t="shared" si="0"/>
        <v>0</v>
      </c>
      <c r="N44" s="673">
        <f t="shared" si="4"/>
        <v>0</v>
      </c>
      <c r="O44" s="667">
        <f t="shared" si="5"/>
        <v>0</v>
      </c>
      <c r="P44" s="656"/>
      <c r="Q44" s="657"/>
      <c r="R44" s="657"/>
      <c r="S44" s="657"/>
      <c r="T44" s="657"/>
      <c r="U44" s="657"/>
      <c r="V44" s="657"/>
      <c r="W44" s="657"/>
      <c r="X44" s="657"/>
      <c r="Y44" s="657"/>
      <c r="Z44" s="673">
        <f t="shared" si="1"/>
        <v>0</v>
      </c>
      <c r="AA44" s="674">
        <f t="shared" si="6"/>
        <v>0</v>
      </c>
      <c r="AB44" s="669">
        <f t="shared" si="7"/>
        <v>0</v>
      </c>
      <c r="AC44" s="675"/>
      <c r="AD44" s="658">
        <f t="shared" si="8"/>
        <v>0</v>
      </c>
      <c r="AE44" s="665">
        <f t="shared" si="9"/>
        <v>0</v>
      </c>
      <c r="AF44" s="661"/>
      <c r="AG44" s="676">
        <f t="shared" si="2"/>
        <v>0</v>
      </c>
      <c r="AH44" s="663">
        <f t="shared" si="10"/>
        <v>60</v>
      </c>
      <c r="AM44" s="302">
        <v>49.995000000000005</v>
      </c>
      <c r="AN44" s="302">
        <v>72</v>
      </c>
      <c r="AO44"/>
    </row>
    <row r="45" spans="1:41" ht="21.75" thickBot="1">
      <c r="A45"/>
      <c r="B45" s="666">
        <v>35</v>
      </c>
      <c r="C45" s="656"/>
      <c r="D45" s="657"/>
      <c r="E45" s="657"/>
      <c r="F45" s="657"/>
      <c r="G45" s="657"/>
      <c r="H45" s="657"/>
      <c r="I45" s="657"/>
      <c r="J45" s="657"/>
      <c r="K45" s="657"/>
      <c r="L45" s="657"/>
      <c r="M45" s="673">
        <f t="shared" si="0"/>
        <v>0</v>
      </c>
      <c r="N45" s="673">
        <f t="shared" si="4"/>
        <v>0</v>
      </c>
      <c r="O45" s="667">
        <f t="shared" si="5"/>
        <v>0</v>
      </c>
      <c r="P45" s="656"/>
      <c r="Q45" s="657"/>
      <c r="R45" s="657"/>
      <c r="S45" s="657"/>
      <c r="T45" s="657"/>
      <c r="U45" s="657"/>
      <c r="V45" s="657"/>
      <c r="W45" s="657"/>
      <c r="X45" s="657"/>
      <c r="Y45" s="657"/>
      <c r="Z45" s="673">
        <f t="shared" si="1"/>
        <v>0</v>
      </c>
      <c r="AA45" s="674">
        <f t="shared" si="6"/>
        <v>0</v>
      </c>
      <c r="AB45" s="669">
        <f t="shared" si="7"/>
        <v>0</v>
      </c>
      <c r="AC45" s="675"/>
      <c r="AD45" s="658">
        <f t="shared" si="8"/>
        <v>0</v>
      </c>
      <c r="AE45" s="665">
        <f t="shared" si="9"/>
        <v>0</v>
      </c>
      <c r="AF45" s="661"/>
      <c r="AG45" s="676">
        <f t="shared" si="2"/>
        <v>0</v>
      </c>
      <c r="AH45" s="663">
        <f t="shared" si="10"/>
        <v>60</v>
      </c>
      <c r="AM45" s="302">
        <v>51.99</v>
      </c>
      <c r="AN45" s="302">
        <v>72</v>
      </c>
      <c r="AO45"/>
    </row>
    <row r="46" spans="1:41" ht="21.75" thickBot="1">
      <c r="A46"/>
      <c r="B46" s="666">
        <v>36</v>
      </c>
      <c r="C46" s="656"/>
      <c r="D46" s="657"/>
      <c r="E46" s="657"/>
      <c r="F46" s="657"/>
      <c r="G46" s="657"/>
      <c r="H46" s="657"/>
      <c r="I46" s="657"/>
      <c r="J46" s="657"/>
      <c r="K46" s="657"/>
      <c r="L46" s="657"/>
      <c r="M46" s="673">
        <f t="shared" si="0"/>
        <v>0</v>
      </c>
      <c r="N46" s="673">
        <f t="shared" si="4"/>
        <v>0</v>
      </c>
      <c r="O46" s="667">
        <f t="shared" si="5"/>
        <v>0</v>
      </c>
      <c r="P46" s="656"/>
      <c r="Q46" s="657"/>
      <c r="R46" s="657"/>
      <c r="S46" s="657"/>
      <c r="T46" s="657"/>
      <c r="U46" s="657"/>
      <c r="V46" s="657"/>
      <c r="W46" s="657"/>
      <c r="X46" s="657"/>
      <c r="Y46" s="657"/>
      <c r="Z46" s="673">
        <f t="shared" si="1"/>
        <v>0</v>
      </c>
      <c r="AA46" s="674">
        <f t="shared" si="6"/>
        <v>0</v>
      </c>
      <c r="AB46" s="669">
        <f t="shared" si="7"/>
        <v>0</v>
      </c>
      <c r="AC46" s="675"/>
      <c r="AD46" s="658">
        <f t="shared" si="8"/>
        <v>0</v>
      </c>
      <c r="AE46" s="665">
        <f t="shared" si="9"/>
        <v>0</v>
      </c>
      <c r="AF46" s="661"/>
      <c r="AG46" s="676">
        <f t="shared" si="2"/>
        <v>0</v>
      </c>
      <c r="AH46" s="663">
        <f t="shared" si="10"/>
        <v>60</v>
      </c>
      <c r="AM46" s="302">
        <v>52</v>
      </c>
      <c r="AN46" s="302">
        <v>73</v>
      </c>
      <c r="AO46"/>
    </row>
    <row r="47" spans="1:41" ht="21.75" thickBot="1">
      <c r="A47"/>
      <c r="B47" s="666">
        <v>37</v>
      </c>
      <c r="C47" s="656"/>
      <c r="D47" s="657"/>
      <c r="E47" s="657"/>
      <c r="F47" s="657"/>
      <c r="G47" s="657"/>
      <c r="H47" s="657"/>
      <c r="I47" s="657"/>
      <c r="J47" s="657"/>
      <c r="K47" s="657"/>
      <c r="L47" s="657"/>
      <c r="M47" s="673">
        <f t="shared" si="0"/>
        <v>0</v>
      </c>
      <c r="N47" s="673">
        <f t="shared" si="4"/>
        <v>0</v>
      </c>
      <c r="O47" s="667">
        <f t="shared" si="5"/>
        <v>0</v>
      </c>
      <c r="P47" s="656"/>
      <c r="Q47" s="657"/>
      <c r="R47" s="657"/>
      <c r="S47" s="657"/>
      <c r="T47" s="657"/>
      <c r="U47" s="657"/>
      <c r="V47" s="657"/>
      <c r="W47" s="657"/>
      <c r="X47" s="657"/>
      <c r="Y47" s="657"/>
      <c r="Z47" s="673">
        <f t="shared" si="1"/>
        <v>0</v>
      </c>
      <c r="AA47" s="674">
        <f t="shared" si="6"/>
        <v>0</v>
      </c>
      <c r="AB47" s="669">
        <f t="shared" si="7"/>
        <v>0</v>
      </c>
      <c r="AC47" s="675"/>
      <c r="AD47" s="658">
        <f t="shared" si="8"/>
        <v>0</v>
      </c>
      <c r="AE47" s="665">
        <f t="shared" si="9"/>
        <v>0</v>
      </c>
      <c r="AF47" s="661"/>
      <c r="AG47" s="676">
        <f t="shared" si="2"/>
        <v>0</v>
      </c>
      <c r="AH47" s="663">
        <f t="shared" si="10"/>
        <v>60</v>
      </c>
      <c r="AM47" s="302">
        <v>53.75</v>
      </c>
      <c r="AN47" s="302">
        <v>73</v>
      </c>
      <c r="AO47"/>
    </row>
    <row r="48" spans="1:41" ht="21.75" thickBot="1">
      <c r="A48"/>
      <c r="B48" s="666">
        <v>38</v>
      </c>
      <c r="C48" s="656"/>
      <c r="D48" s="657"/>
      <c r="E48" s="657"/>
      <c r="F48" s="657"/>
      <c r="G48" s="657"/>
      <c r="H48" s="657"/>
      <c r="I48" s="657"/>
      <c r="J48" s="657"/>
      <c r="K48" s="657"/>
      <c r="L48" s="657"/>
      <c r="M48" s="673">
        <f t="shared" si="0"/>
        <v>0</v>
      </c>
      <c r="N48" s="673">
        <f t="shared" si="4"/>
        <v>0</v>
      </c>
      <c r="O48" s="667">
        <f t="shared" si="5"/>
        <v>0</v>
      </c>
      <c r="P48" s="656"/>
      <c r="Q48" s="657"/>
      <c r="R48" s="657"/>
      <c r="S48" s="657"/>
      <c r="T48" s="657"/>
      <c r="U48" s="657"/>
      <c r="V48" s="657"/>
      <c r="W48" s="657"/>
      <c r="X48" s="657"/>
      <c r="Y48" s="657"/>
      <c r="Z48" s="673">
        <f t="shared" si="1"/>
        <v>0</v>
      </c>
      <c r="AA48" s="674">
        <f t="shared" si="6"/>
        <v>0</v>
      </c>
      <c r="AB48" s="669">
        <f t="shared" si="7"/>
        <v>0</v>
      </c>
      <c r="AC48" s="675"/>
      <c r="AD48" s="658">
        <f t="shared" si="8"/>
        <v>0</v>
      </c>
      <c r="AE48" s="665">
        <f t="shared" si="9"/>
        <v>0</v>
      </c>
      <c r="AF48" s="661"/>
      <c r="AG48" s="676">
        <f t="shared" si="2"/>
        <v>0</v>
      </c>
      <c r="AH48" s="663">
        <f t="shared" si="10"/>
        <v>60</v>
      </c>
      <c r="AM48" s="302">
        <v>55.5</v>
      </c>
      <c r="AN48" s="302">
        <v>73</v>
      </c>
      <c r="AO48"/>
    </row>
    <row r="49" spans="1:41" ht="21.75" thickBot="1">
      <c r="A49"/>
      <c r="B49" s="666">
        <v>39</v>
      </c>
      <c r="C49" s="656"/>
      <c r="D49" s="657"/>
      <c r="E49" s="657"/>
      <c r="F49" s="657"/>
      <c r="G49" s="657"/>
      <c r="H49" s="657"/>
      <c r="I49" s="657"/>
      <c r="J49" s="657"/>
      <c r="K49" s="657"/>
      <c r="L49" s="657"/>
      <c r="M49" s="673">
        <f t="shared" si="0"/>
        <v>0</v>
      </c>
      <c r="N49" s="673">
        <f t="shared" si="4"/>
        <v>0</v>
      </c>
      <c r="O49" s="667">
        <f t="shared" si="5"/>
        <v>0</v>
      </c>
      <c r="P49" s="656"/>
      <c r="Q49" s="657"/>
      <c r="R49" s="657"/>
      <c r="S49" s="657"/>
      <c r="T49" s="657"/>
      <c r="U49" s="657"/>
      <c r="V49" s="657"/>
      <c r="W49" s="657"/>
      <c r="X49" s="657"/>
      <c r="Y49" s="657"/>
      <c r="Z49" s="673">
        <f t="shared" si="1"/>
        <v>0</v>
      </c>
      <c r="AA49" s="674">
        <f t="shared" si="6"/>
        <v>0</v>
      </c>
      <c r="AB49" s="669">
        <f t="shared" si="7"/>
        <v>0</v>
      </c>
      <c r="AC49" s="675"/>
      <c r="AD49" s="658">
        <f t="shared" si="8"/>
        <v>0</v>
      </c>
      <c r="AE49" s="665">
        <f t="shared" si="9"/>
        <v>0</v>
      </c>
      <c r="AF49" s="661"/>
      <c r="AG49" s="676">
        <f t="shared" si="2"/>
        <v>0</v>
      </c>
      <c r="AH49" s="663">
        <f t="shared" si="10"/>
        <v>60</v>
      </c>
      <c r="AM49" s="302">
        <v>56</v>
      </c>
      <c r="AN49" s="302">
        <v>74</v>
      </c>
      <c r="AO49"/>
    </row>
    <row r="50" spans="1:41" ht="21.75" thickBot="1">
      <c r="A50"/>
      <c r="B50" s="666">
        <v>40</v>
      </c>
      <c r="C50" s="656"/>
      <c r="D50" s="657"/>
      <c r="E50" s="657"/>
      <c r="F50" s="657"/>
      <c r="G50" s="657"/>
      <c r="H50" s="657"/>
      <c r="I50" s="657"/>
      <c r="J50" s="657"/>
      <c r="K50" s="657"/>
      <c r="L50" s="657"/>
      <c r="M50" s="673">
        <f t="shared" si="0"/>
        <v>0</v>
      </c>
      <c r="N50" s="673">
        <f t="shared" si="4"/>
        <v>0</v>
      </c>
      <c r="O50" s="667">
        <f t="shared" si="5"/>
        <v>0</v>
      </c>
      <c r="P50" s="656"/>
      <c r="Q50" s="657"/>
      <c r="R50" s="657"/>
      <c r="S50" s="657"/>
      <c r="T50" s="657"/>
      <c r="U50" s="657"/>
      <c r="V50" s="657"/>
      <c r="W50" s="657"/>
      <c r="X50" s="657"/>
      <c r="Y50" s="657"/>
      <c r="Z50" s="673">
        <f t="shared" si="1"/>
        <v>0</v>
      </c>
      <c r="AA50" s="674">
        <f t="shared" si="6"/>
        <v>0</v>
      </c>
      <c r="AB50" s="669">
        <f t="shared" si="7"/>
        <v>0</v>
      </c>
      <c r="AC50" s="675"/>
      <c r="AD50" s="658">
        <f t="shared" si="8"/>
        <v>0</v>
      </c>
      <c r="AE50" s="665">
        <f t="shared" si="9"/>
        <v>0</v>
      </c>
      <c r="AF50" s="661"/>
      <c r="AG50" s="676">
        <f t="shared" si="2"/>
        <v>0</v>
      </c>
      <c r="AH50" s="663">
        <f t="shared" si="10"/>
        <v>60</v>
      </c>
      <c r="AM50" s="302">
        <v>57.995000000000005</v>
      </c>
      <c r="AN50" s="302">
        <v>74</v>
      </c>
      <c r="AO50"/>
    </row>
    <row r="51" spans="1:41" ht="21.75" thickBot="1">
      <c r="A51"/>
      <c r="B51" s="666">
        <v>41</v>
      </c>
      <c r="C51" s="656"/>
      <c r="D51" s="657"/>
      <c r="E51" s="657"/>
      <c r="F51" s="657"/>
      <c r="G51" s="657"/>
      <c r="H51" s="657"/>
      <c r="I51" s="657"/>
      <c r="J51" s="657"/>
      <c r="K51" s="657"/>
      <c r="L51" s="657"/>
      <c r="M51" s="673">
        <f t="shared" si="0"/>
        <v>0</v>
      </c>
      <c r="N51" s="673">
        <f t="shared" si="4"/>
        <v>0</v>
      </c>
      <c r="O51" s="667">
        <f t="shared" si="5"/>
        <v>0</v>
      </c>
      <c r="P51" s="656"/>
      <c r="Q51" s="657"/>
      <c r="R51" s="657"/>
      <c r="S51" s="657"/>
      <c r="T51" s="657"/>
      <c r="U51" s="657"/>
      <c r="V51" s="657"/>
      <c r="W51" s="657"/>
      <c r="X51" s="657"/>
      <c r="Y51" s="657"/>
      <c r="Z51" s="673">
        <f t="shared" si="1"/>
        <v>0</v>
      </c>
      <c r="AA51" s="674">
        <f t="shared" si="6"/>
        <v>0</v>
      </c>
      <c r="AB51" s="669">
        <f t="shared" si="7"/>
        <v>0</v>
      </c>
      <c r="AC51" s="675"/>
      <c r="AD51" s="658">
        <f t="shared" si="8"/>
        <v>0</v>
      </c>
      <c r="AE51" s="665">
        <f t="shared" si="9"/>
        <v>0</v>
      </c>
      <c r="AF51" s="661"/>
      <c r="AG51" s="676">
        <f t="shared" si="2"/>
        <v>0</v>
      </c>
      <c r="AH51" s="663">
        <f t="shared" si="10"/>
        <v>60</v>
      </c>
      <c r="AM51" s="302">
        <v>59.99</v>
      </c>
      <c r="AN51" s="302">
        <v>74</v>
      </c>
      <c r="AO51"/>
    </row>
    <row r="52" spans="1:41" ht="21.75" thickBot="1">
      <c r="A52"/>
      <c r="B52" s="666">
        <v>42</v>
      </c>
      <c r="C52" s="656"/>
      <c r="D52" s="657"/>
      <c r="E52" s="657"/>
      <c r="F52" s="657"/>
      <c r="G52" s="657"/>
      <c r="H52" s="657"/>
      <c r="I52" s="657"/>
      <c r="J52" s="657"/>
      <c r="K52" s="657"/>
      <c r="L52" s="657"/>
      <c r="M52" s="673">
        <f t="shared" si="0"/>
        <v>0</v>
      </c>
      <c r="N52" s="673">
        <f t="shared" si="4"/>
        <v>0</v>
      </c>
      <c r="O52" s="667">
        <f t="shared" si="5"/>
        <v>0</v>
      </c>
      <c r="P52" s="656"/>
      <c r="Q52" s="657"/>
      <c r="R52" s="657"/>
      <c r="S52" s="657"/>
      <c r="T52" s="657"/>
      <c r="U52" s="657"/>
      <c r="V52" s="657"/>
      <c r="W52" s="657"/>
      <c r="X52" s="657"/>
      <c r="Y52" s="657"/>
      <c r="Z52" s="673">
        <f t="shared" si="1"/>
        <v>0</v>
      </c>
      <c r="AA52" s="674">
        <f t="shared" si="6"/>
        <v>0</v>
      </c>
      <c r="AB52" s="669">
        <f t="shared" si="7"/>
        <v>0</v>
      </c>
      <c r="AC52" s="675"/>
      <c r="AD52" s="658">
        <f t="shared" si="8"/>
        <v>0</v>
      </c>
      <c r="AE52" s="665">
        <f t="shared" si="9"/>
        <v>0</v>
      </c>
      <c r="AF52" s="661"/>
      <c r="AG52" s="676">
        <f t="shared" si="2"/>
        <v>0</v>
      </c>
      <c r="AH52" s="663">
        <f t="shared" si="10"/>
        <v>60</v>
      </c>
      <c r="AM52" s="302">
        <v>60</v>
      </c>
      <c r="AN52" s="302">
        <v>75</v>
      </c>
      <c r="AO52"/>
    </row>
    <row r="53" spans="1:41" ht="21.75" thickBot="1">
      <c r="A53"/>
      <c r="B53" s="666">
        <v>43</v>
      </c>
      <c r="C53" s="656"/>
      <c r="D53" s="657"/>
      <c r="E53" s="657"/>
      <c r="F53" s="657"/>
      <c r="G53" s="657"/>
      <c r="H53" s="657"/>
      <c r="I53" s="657"/>
      <c r="J53" s="657"/>
      <c r="K53" s="657"/>
      <c r="L53" s="657"/>
      <c r="M53" s="673">
        <f t="shared" si="0"/>
        <v>0</v>
      </c>
      <c r="N53" s="673">
        <f t="shared" si="4"/>
        <v>0</v>
      </c>
      <c r="O53" s="667">
        <f t="shared" si="5"/>
        <v>0</v>
      </c>
      <c r="P53" s="656"/>
      <c r="Q53" s="657"/>
      <c r="R53" s="657"/>
      <c r="S53" s="657"/>
      <c r="T53" s="657"/>
      <c r="U53" s="657"/>
      <c r="V53" s="657"/>
      <c r="W53" s="657"/>
      <c r="X53" s="657"/>
      <c r="Y53" s="657"/>
      <c r="Z53" s="673">
        <f t="shared" si="1"/>
        <v>0</v>
      </c>
      <c r="AA53" s="674">
        <f t="shared" si="6"/>
        <v>0</v>
      </c>
      <c r="AB53" s="669">
        <f t="shared" si="7"/>
        <v>0</v>
      </c>
      <c r="AC53" s="675"/>
      <c r="AD53" s="658">
        <f t="shared" si="8"/>
        <v>0</v>
      </c>
      <c r="AE53" s="665">
        <f t="shared" si="9"/>
        <v>0</v>
      </c>
      <c r="AF53" s="661"/>
      <c r="AG53" s="676">
        <f t="shared" si="2"/>
        <v>0</v>
      </c>
      <c r="AH53" s="663">
        <f t="shared" si="10"/>
        <v>60</v>
      </c>
      <c r="AM53" s="302">
        <v>60.795</v>
      </c>
      <c r="AN53" s="302">
        <v>75</v>
      </c>
      <c r="AO53"/>
    </row>
    <row r="54" spans="1:41" ht="21.75" thickBot="1">
      <c r="A54"/>
      <c r="B54" s="666">
        <v>44</v>
      </c>
      <c r="C54" s="656"/>
      <c r="D54" s="657"/>
      <c r="E54" s="657"/>
      <c r="F54" s="657"/>
      <c r="G54" s="657"/>
      <c r="H54" s="657"/>
      <c r="I54" s="657"/>
      <c r="J54" s="657"/>
      <c r="K54" s="657"/>
      <c r="L54" s="657"/>
      <c r="M54" s="673">
        <f t="shared" si="0"/>
        <v>0</v>
      </c>
      <c r="N54" s="673">
        <f t="shared" si="4"/>
        <v>0</v>
      </c>
      <c r="O54" s="667">
        <f t="shared" si="5"/>
        <v>0</v>
      </c>
      <c r="P54" s="656"/>
      <c r="Q54" s="657"/>
      <c r="R54" s="657"/>
      <c r="S54" s="657"/>
      <c r="T54" s="657"/>
      <c r="U54" s="657"/>
      <c r="V54" s="657"/>
      <c r="W54" s="657"/>
      <c r="X54" s="657"/>
      <c r="Y54" s="657"/>
      <c r="Z54" s="673">
        <f t="shared" si="1"/>
        <v>0</v>
      </c>
      <c r="AA54" s="674">
        <f t="shared" si="6"/>
        <v>0</v>
      </c>
      <c r="AB54" s="669">
        <f t="shared" si="7"/>
        <v>0</v>
      </c>
      <c r="AC54" s="675"/>
      <c r="AD54" s="658">
        <f t="shared" si="8"/>
        <v>0</v>
      </c>
      <c r="AE54" s="665">
        <f t="shared" si="9"/>
        <v>0</v>
      </c>
      <c r="AF54" s="661"/>
      <c r="AG54" s="676">
        <f t="shared" si="2"/>
        <v>0</v>
      </c>
      <c r="AH54" s="663">
        <f t="shared" si="10"/>
        <v>60</v>
      </c>
      <c r="AM54" s="302">
        <v>61.59</v>
      </c>
      <c r="AN54" s="302">
        <v>75</v>
      </c>
      <c r="AO54"/>
    </row>
    <row r="55" spans="1:41" ht="21.75" thickBot="1">
      <c r="A55"/>
      <c r="B55" s="666">
        <v>45</v>
      </c>
      <c r="C55" s="656"/>
      <c r="D55" s="657"/>
      <c r="E55" s="657"/>
      <c r="F55" s="657"/>
      <c r="G55" s="657"/>
      <c r="H55" s="657"/>
      <c r="I55" s="657"/>
      <c r="J55" s="657"/>
      <c r="K55" s="657"/>
      <c r="L55" s="657"/>
      <c r="M55" s="673">
        <f t="shared" si="0"/>
        <v>0</v>
      </c>
      <c r="N55" s="673">
        <f t="shared" si="4"/>
        <v>0</v>
      </c>
      <c r="O55" s="667">
        <f t="shared" si="5"/>
        <v>0</v>
      </c>
      <c r="P55" s="656"/>
      <c r="Q55" s="657"/>
      <c r="R55" s="657"/>
      <c r="S55" s="657"/>
      <c r="T55" s="657"/>
      <c r="U55" s="657"/>
      <c r="V55" s="657"/>
      <c r="W55" s="657"/>
      <c r="X55" s="657"/>
      <c r="Y55" s="657"/>
      <c r="Z55" s="673">
        <f t="shared" si="1"/>
        <v>0</v>
      </c>
      <c r="AA55" s="674">
        <f t="shared" si="6"/>
        <v>0</v>
      </c>
      <c r="AB55" s="669">
        <f t="shared" si="7"/>
        <v>0</v>
      </c>
      <c r="AC55" s="675"/>
      <c r="AD55" s="658">
        <f t="shared" si="8"/>
        <v>0</v>
      </c>
      <c r="AE55" s="665">
        <f t="shared" si="9"/>
        <v>0</v>
      </c>
      <c r="AF55" s="661"/>
      <c r="AG55" s="676">
        <f t="shared" si="2"/>
        <v>0</v>
      </c>
      <c r="AH55" s="663">
        <f t="shared" si="10"/>
        <v>60</v>
      </c>
      <c r="AM55" s="302">
        <v>61.6</v>
      </c>
      <c r="AN55" s="302">
        <v>76</v>
      </c>
      <c r="AO55"/>
    </row>
    <row r="56" spans="1:41" ht="21.75" thickBot="1">
      <c r="A56"/>
      <c r="B56" s="666">
        <v>46</v>
      </c>
      <c r="C56" s="656"/>
      <c r="D56" s="657"/>
      <c r="E56" s="657"/>
      <c r="F56" s="657"/>
      <c r="G56" s="657"/>
      <c r="H56" s="657"/>
      <c r="I56" s="657"/>
      <c r="J56" s="657"/>
      <c r="K56" s="657"/>
      <c r="L56" s="657"/>
      <c r="M56" s="673">
        <f t="shared" si="0"/>
        <v>0</v>
      </c>
      <c r="N56" s="673">
        <f t="shared" si="4"/>
        <v>0</v>
      </c>
      <c r="O56" s="667">
        <f t="shared" si="5"/>
        <v>0</v>
      </c>
      <c r="P56" s="656"/>
      <c r="Q56" s="657"/>
      <c r="R56" s="657"/>
      <c r="S56" s="657"/>
      <c r="T56" s="657"/>
      <c r="U56" s="657"/>
      <c r="V56" s="657"/>
      <c r="W56" s="657"/>
      <c r="X56" s="657"/>
      <c r="Y56" s="657"/>
      <c r="Z56" s="673">
        <f t="shared" si="1"/>
        <v>0</v>
      </c>
      <c r="AA56" s="674">
        <f t="shared" si="6"/>
        <v>0</v>
      </c>
      <c r="AB56" s="669">
        <f t="shared" si="7"/>
        <v>0</v>
      </c>
      <c r="AC56" s="675"/>
      <c r="AD56" s="658">
        <f t="shared" si="8"/>
        <v>0</v>
      </c>
      <c r="AE56" s="665">
        <f t="shared" si="9"/>
        <v>0</v>
      </c>
      <c r="AF56" s="661"/>
      <c r="AG56" s="676">
        <f t="shared" si="2"/>
        <v>0</v>
      </c>
      <c r="AH56" s="663">
        <f t="shared" si="10"/>
        <v>60</v>
      </c>
      <c r="AM56" s="302">
        <v>62.395</v>
      </c>
      <c r="AN56" s="302">
        <v>76</v>
      </c>
      <c r="AO56"/>
    </row>
    <row r="57" spans="1:41" ht="21.75" thickBot="1">
      <c r="A57"/>
      <c r="B57" s="666">
        <v>47</v>
      </c>
      <c r="C57" s="656"/>
      <c r="D57" s="657"/>
      <c r="E57" s="657"/>
      <c r="F57" s="657"/>
      <c r="G57" s="657"/>
      <c r="H57" s="657"/>
      <c r="I57" s="657"/>
      <c r="J57" s="657"/>
      <c r="K57" s="657"/>
      <c r="L57" s="657"/>
      <c r="M57" s="673">
        <f t="shared" si="0"/>
        <v>0</v>
      </c>
      <c r="N57" s="673">
        <f t="shared" si="4"/>
        <v>0</v>
      </c>
      <c r="O57" s="667">
        <f t="shared" si="5"/>
        <v>0</v>
      </c>
      <c r="P57" s="656"/>
      <c r="Q57" s="657"/>
      <c r="R57" s="657"/>
      <c r="S57" s="657"/>
      <c r="T57" s="657"/>
      <c r="U57" s="657"/>
      <c r="V57" s="657"/>
      <c r="W57" s="657"/>
      <c r="X57" s="657"/>
      <c r="Y57" s="657"/>
      <c r="Z57" s="673">
        <f t="shared" si="1"/>
        <v>0</v>
      </c>
      <c r="AA57" s="674">
        <f t="shared" si="6"/>
        <v>0</v>
      </c>
      <c r="AB57" s="669">
        <f t="shared" si="7"/>
        <v>0</v>
      </c>
      <c r="AC57" s="675"/>
      <c r="AD57" s="658">
        <f t="shared" si="8"/>
        <v>0</v>
      </c>
      <c r="AE57" s="665">
        <f t="shared" si="9"/>
        <v>0</v>
      </c>
      <c r="AF57" s="661"/>
      <c r="AG57" s="676">
        <f t="shared" si="2"/>
        <v>0</v>
      </c>
      <c r="AH57" s="663">
        <f t="shared" si="10"/>
        <v>60</v>
      </c>
      <c r="AM57" s="302">
        <v>63.19</v>
      </c>
      <c r="AN57" s="302">
        <v>76</v>
      </c>
      <c r="AO57"/>
    </row>
    <row r="58" spans="1:41" ht="21.75" thickBot="1">
      <c r="A58"/>
      <c r="B58" s="666">
        <v>48</v>
      </c>
      <c r="C58" s="656"/>
      <c r="D58" s="657"/>
      <c r="E58" s="657"/>
      <c r="F58" s="657"/>
      <c r="G58" s="657"/>
      <c r="H58" s="657"/>
      <c r="I58" s="657"/>
      <c r="J58" s="657"/>
      <c r="K58" s="657"/>
      <c r="L58" s="657"/>
      <c r="M58" s="673">
        <f t="shared" si="0"/>
        <v>0</v>
      </c>
      <c r="N58" s="673">
        <f t="shared" si="4"/>
        <v>0</v>
      </c>
      <c r="O58" s="667">
        <f t="shared" si="5"/>
        <v>0</v>
      </c>
      <c r="P58" s="656"/>
      <c r="Q58" s="657"/>
      <c r="R58" s="657"/>
      <c r="S58" s="657"/>
      <c r="T58" s="657"/>
      <c r="U58" s="657"/>
      <c r="V58" s="657"/>
      <c r="W58" s="657"/>
      <c r="X58" s="657"/>
      <c r="Y58" s="657"/>
      <c r="Z58" s="673">
        <f t="shared" si="1"/>
        <v>0</v>
      </c>
      <c r="AA58" s="674">
        <f t="shared" si="6"/>
        <v>0</v>
      </c>
      <c r="AB58" s="669">
        <f t="shared" si="7"/>
        <v>0</v>
      </c>
      <c r="AC58" s="675"/>
      <c r="AD58" s="658">
        <f t="shared" si="8"/>
        <v>0</v>
      </c>
      <c r="AE58" s="665">
        <f t="shared" si="9"/>
        <v>0</v>
      </c>
      <c r="AF58" s="661"/>
      <c r="AG58" s="676">
        <f t="shared" si="2"/>
        <v>0</v>
      </c>
      <c r="AH58" s="663">
        <f t="shared" si="10"/>
        <v>60</v>
      </c>
      <c r="AM58" s="302">
        <v>63.2</v>
      </c>
      <c r="AN58" s="302">
        <v>77</v>
      </c>
      <c r="AO58"/>
    </row>
    <row r="59" spans="1:41" ht="21.75" thickBot="1">
      <c r="A59"/>
      <c r="B59" s="666">
        <v>49</v>
      </c>
      <c r="C59" s="656"/>
      <c r="D59" s="657"/>
      <c r="E59" s="657"/>
      <c r="F59" s="657"/>
      <c r="G59" s="657"/>
      <c r="H59" s="657"/>
      <c r="I59" s="657"/>
      <c r="J59" s="657"/>
      <c r="K59" s="657"/>
      <c r="L59" s="657"/>
      <c r="M59" s="673">
        <f t="shared" si="0"/>
        <v>0</v>
      </c>
      <c r="N59" s="673">
        <f t="shared" si="4"/>
        <v>0</v>
      </c>
      <c r="O59" s="667">
        <f t="shared" si="5"/>
        <v>0</v>
      </c>
      <c r="P59" s="656"/>
      <c r="Q59" s="657"/>
      <c r="R59" s="657"/>
      <c r="S59" s="657"/>
      <c r="T59" s="657"/>
      <c r="U59" s="657"/>
      <c r="V59" s="657"/>
      <c r="W59" s="657"/>
      <c r="X59" s="657"/>
      <c r="Y59" s="657"/>
      <c r="Z59" s="673">
        <f t="shared" si="1"/>
        <v>0</v>
      </c>
      <c r="AA59" s="674">
        <f t="shared" si="6"/>
        <v>0</v>
      </c>
      <c r="AB59" s="669">
        <f t="shared" si="7"/>
        <v>0</v>
      </c>
      <c r="AC59" s="675"/>
      <c r="AD59" s="658">
        <f t="shared" si="8"/>
        <v>0</v>
      </c>
      <c r="AE59" s="665">
        <f t="shared" si="9"/>
        <v>0</v>
      </c>
      <c r="AF59" s="661"/>
      <c r="AG59" s="676">
        <f t="shared" si="2"/>
        <v>0</v>
      </c>
      <c r="AH59" s="663">
        <f t="shared" si="10"/>
        <v>60</v>
      </c>
      <c r="AM59" s="302">
        <v>63.995000000000005</v>
      </c>
      <c r="AN59" s="302">
        <v>77</v>
      </c>
      <c r="AO59"/>
    </row>
    <row r="60" spans="1:41" ht="21.75" thickBot="1">
      <c r="A60"/>
      <c r="B60" s="666">
        <v>50</v>
      </c>
      <c r="C60" s="656"/>
      <c r="D60" s="657"/>
      <c r="E60" s="657"/>
      <c r="F60" s="657"/>
      <c r="G60" s="657"/>
      <c r="H60" s="657"/>
      <c r="I60" s="657"/>
      <c r="J60" s="657"/>
      <c r="K60" s="657"/>
      <c r="L60" s="657"/>
      <c r="M60" s="673">
        <f t="shared" si="0"/>
        <v>0</v>
      </c>
      <c r="N60" s="673">
        <f t="shared" si="4"/>
        <v>0</v>
      </c>
      <c r="O60" s="667">
        <f t="shared" si="5"/>
        <v>0</v>
      </c>
      <c r="P60" s="656"/>
      <c r="Q60" s="657"/>
      <c r="R60" s="657"/>
      <c r="S60" s="657"/>
      <c r="T60" s="657"/>
      <c r="U60" s="657"/>
      <c r="V60" s="657"/>
      <c r="W60" s="657"/>
      <c r="X60" s="657"/>
      <c r="Y60" s="657"/>
      <c r="Z60" s="673">
        <f t="shared" si="1"/>
        <v>0</v>
      </c>
      <c r="AA60" s="674">
        <f t="shared" si="6"/>
        <v>0</v>
      </c>
      <c r="AB60" s="669">
        <f t="shared" si="7"/>
        <v>0</v>
      </c>
      <c r="AC60" s="675"/>
      <c r="AD60" s="658">
        <f t="shared" si="8"/>
        <v>0</v>
      </c>
      <c r="AE60" s="665">
        <f t="shared" si="9"/>
        <v>0</v>
      </c>
      <c r="AF60" s="661"/>
      <c r="AG60" s="676">
        <f t="shared" si="2"/>
        <v>0</v>
      </c>
      <c r="AH60" s="663">
        <f t="shared" si="10"/>
        <v>60</v>
      </c>
      <c r="AM60" s="302">
        <v>64.79</v>
      </c>
      <c r="AN60" s="302">
        <v>77</v>
      </c>
      <c r="AO60"/>
    </row>
    <row r="61" spans="1:41" ht="21.75" thickBot="1">
      <c r="A61"/>
      <c r="B61" s="666">
        <v>51</v>
      </c>
      <c r="C61" s="656"/>
      <c r="D61" s="657"/>
      <c r="E61" s="657"/>
      <c r="F61" s="657"/>
      <c r="G61" s="657"/>
      <c r="H61" s="657"/>
      <c r="I61" s="657"/>
      <c r="J61" s="657"/>
      <c r="K61" s="657"/>
      <c r="L61" s="657"/>
      <c r="M61" s="673">
        <f t="shared" si="0"/>
        <v>0</v>
      </c>
      <c r="N61" s="673">
        <f t="shared" si="4"/>
        <v>0</v>
      </c>
      <c r="O61" s="667">
        <f t="shared" si="5"/>
        <v>0</v>
      </c>
      <c r="P61" s="656"/>
      <c r="Q61" s="657"/>
      <c r="R61" s="657"/>
      <c r="S61" s="657"/>
      <c r="T61" s="657"/>
      <c r="U61" s="657"/>
      <c r="V61" s="657"/>
      <c r="W61" s="657"/>
      <c r="X61" s="657"/>
      <c r="Y61" s="657"/>
      <c r="Z61" s="673">
        <f t="shared" si="1"/>
        <v>0</v>
      </c>
      <c r="AA61" s="674">
        <f t="shared" si="6"/>
        <v>0</v>
      </c>
      <c r="AB61" s="669">
        <f t="shared" si="7"/>
        <v>0</v>
      </c>
      <c r="AC61" s="675"/>
      <c r="AD61" s="658">
        <f t="shared" si="8"/>
        <v>0</v>
      </c>
      <c r="AE61" s="665">
        <f t="shared" si="9"/>
        <v>0</v>
      </c>
      <c r="AF61" s="661"/>
      <c r="AG61" s="676">
        <f t="shared" si="2"/>
        <v>0</v>
      </c>
      <c r="AH61" s="663">
        <f t="shared" si="10"/>
        <v>60</v>
      </c>
      <c r="AM61" s="302">
        <v>64.8</v>
      </c>
      <c r="AN61" s="302">
        <v>78</v>
      </c>
      <c r="AO61"/>
    </row>
    <row r="62" spans="1:41" ht="21.75" thickBot="1">
      <c r="A62"/>
      <c r="B62" s="666">
        <v>52</v>
      </c>
      <c r="C62" s="656"/>
      <c r="D62" s="657"/>
      <c r="E62" s="657"/>
      <c r="F62" s="657"/>
      <c r="G62" s="657"/>
      <c r="H62" s="657"/>
      <c r="I62" s="657"/>
      <c r="J62" s="657"/>
      <c r="K62" s="657"/>
      <c r="L62" s="657"/>
      <c r="M62" s="673">
        <f t="shared" si="0"/>
        <v>0</v>
      </c>
      <c r="N62" s="673">
        <f t="shared" si="4"/>
        <v>0</v>
      </c>
      <c r="O62" s="667">
        <f t="shared" si="5"/>
        <v>0</v>
      </c>
      <c r="P62" s="656"/>
      <c r="Q62" s="657"/>
      <c r="R62" s="657"/>
      <c r="S62" s="657"/>
      <c r="T62" s="657"/>
      <c r="U62" s="657"/>
      <c r="V62" s="657"/>
      <c r="W62" s="657"/>
      <c r="X62" s="657"/>
      <c r="Y62" s="657"/>
      <c r="Z62" s="673">
        <f t="shared" si="1"/>
        <v>0</v>
      </c>
      <c r="AA62" s="674">
        <f t="shared" si="6"/>
        <v>0</v>
      </c>
      <c r="AB62" s="669">
        <f t="shared" si="7"/>
        <v>0</v>
      </c>
      <c r="AC62" s="675"/>
      <c r="AD62" s="658">
        <f t="shared" si="8"/>
        <v>0</v>
      </c>
      <c r="AE62" s="665">
        <f t="shared" si="9"/>
        <v>0</v>
      </c>
      <c r="AF62" s="661"/>
      <c r="AG62" s="676">
        <f t="shared" si="2"/>
        <v>0</v>
      </c>
      <c r="AH62" s="663">
        <f t="shared" si="10"/>
        <v>60</v>
      </c>
      <c r="AM62" s="302">
        <v>65.595</v>
      </c>
      <c r="AN62" s="302">
        <v>78</v>
      </c>
      <c r="AO62"/>
    </row>
    <row r="63" spans="1:41" ht="21.75" thickBot="1">
      <c r="A63"/>
      <c r="B63" s="666">
        <v>53</v>
      </c>
      <c r="C63" s="656"/>
      <c r="D63" s="657"/>
      <c r="E63" s="657"/>
      <c r="F63" s="657"/>
      <c r="G63" s="657"/>
      <c r="H63" s="657"/>
      <c r="I63" s="657"/>
      <c r="J63" s="657"/>
      <c r="K63" s="657"/>
      <c r="L63" s="657"/>
      <c r="M63" s="673">
        <f t="shared" si="0"/>
        <v>0</v>
      </c>
      <c r="N63" s="673">
        <f t="shared" si="4"/>
        <v>0</v>
      </c>
      <c r="O63" s="667">
        <f t="shared" si="5"/>
        <v>0</v>
      </c>
      <c r="P63" s="656"/>
      <c r="Q63" s="657"/>
      <c r="R63" s="657"/>
      <c r="S63" s="657"/>
      <c r="T63" s="657"/>
      <c r="U63" s="657"/>
      <c r="V63" s="657"/>
      <c r="W63" s="657"/>
      <c r="X63" s="657"/>
      <c r="Y63" s="657"/>
      <c r="Z63" s="673">
        <f t="shared" si="1"/>
        <v>0</v>
      </c>
      <c r="AA63" s="674">
        <f t="shared" si="6"/>
        <v>0</v>
      </c>
      <c r="AB63" s="669">
        <f t="shared" si="7"/>
        <v>0</v>
      </c>
      <c r="AC63" s="675"/>
      <c r="AD63" s="658">
        <f t="shared" si="8"/>
        <v>0</v>
      </c>
      <c r="AE63" s="665">
        <f t="shared" si="9"/>
        <v>0</v>
      </c>
      <c r="AF63" s="661"/>
      <c r="AG63" s="676">
        <f t="shared" si="2"/>
        <v>0</v>
      </c>
      <c r="AH63" s="663">
        <f t="shared" si="10"/>
        <v>60</v>
      </c>
      <c r="AM63" s="302">
        <v>66.39</v>
      </c>
      <c r="AN63" s="302">
        <v>78</v>
      </c>
      <c r="AO63"/>
    </row>
    <row r="64" spans="1:41" ht="21.75" thickBot="1">
      <c r="A64"/>
      <c r="B64" s="666">
        <v>54</v>
      </c>
      <c r="C64" s="656"/>
      <c r="D64" s="657"/>
      <c r="E64" s="657"/>
      <c r="F64" s="657"/>
      <c r="G64" s="657"/>
      <c r="H64" s="657"/>
      <c r="I64" s="657"/>
      <c r="J64" s="657"/>
      <c r="K64" s="657"/>
      <c r="L64" s="657"/>
      <c r="M64" s="673">
        <f t="shared" si="0"/>
        <v>0</v>
      </c>
      <c r="N64" s="673">
        <f t="shared" si="4"/>
        <v>0</v>
      </c>
      <c r="O64" s="667">
        <f t="shared" si="5"/>
        <v>0</v>
      </c>
      <c r="P64" s="656"/>
      <c r="Q64" s="657"/>
      <c r="R64" s="657"/>
      <c r="S64" s="657"/>
      <c r="T64" s="657"/>
      <c r="U64" s="657"/>
      <c r="V64" s="657"/>
      <c r="W64" s="657"/>
      <c r="X64" s="657"/>
      <c r="Y64" s="657"/>
      <c r="Z64" s="673">
        <f t="shared" si="1"/>
        <v>0</v>
      </c>
      <c r="AA64" s="674">
        <f t="shared" si="6"/>
        <v>0</v>
      </c>
      <c r="AB64" s="669">
        <f t="shared" si="7"/>
        <v>0</v>
      </c>
      <c r="AC64" s="675"/>
      <c r="AD64" s="658">
        <f t="shared" si="8"/>
        <v>0</v>
      </c>
      <c r="AE64" s="665">
        <f t="shared" si="9"/>
        <v>0</v>
      </c>
      <c r="AF64" s="661"/>
      <c r="AG64" s="676">
        <f t="shared" si="2"/>
        <v>0</v>
      </c>
      <c r="AH64" s="663">
        <f t="shared" si="10"/>
        <v>60</v>
      </c>
      <c r="AM64" s="302">
        <v>66.4</v>
      </c>
      <c r="AN64" s="302">
        <v>79</v>
      </c>
      <c r="AO64"/>
    </row>
    <row r="65" spans="1:41" ht="21.75" thickBot="1">
      <c r="A65"/>
      <c r="B65" s="666">
        <v>55</v>
      </c>
      <c r="C65" s="656"/>
      <c r="D65" s="657"/>
      <c r="E65" s="657"/>
      <c r="F65" s="657"/>
      <c r="G65" s="657"/>
      <c r="H65" s="657"/>
      <c r="I65" s="657"/>
      <c r="J65" s="657"/>
      <c r="K65" s="657"/>
      <c r="L65" s="657"/>
      <c r="M65" s="673">
        <f t="shared" si="0"/>
        <v>0</v>
      </c>
      <c r="N65" s="673">
        <f t="shared" si="4"/>
        <v>0</v>
      </c>
      <c r="O65" s="667">
        <f t="shared" si="5"/>
        <v>0</v>
      </c>
      <c r="P65" s="656"/>
      <c r="Q65" s="657"/>
      <c r="R65" s="657"/>
      <c r="S65" s="657"/>
      <c r="T65" s="657"/>
      <c r="U65" s="657"/>
      <c r="V65" s="657"/>
      <c r="W65" s="657"/>
      <c r="X65" s="657"/>
      <c r="Y65" s="657"/>
      <c r="Z65" s="673">
        <f t="shared" si="1"/>
        <v>0</v>
      </c>
      <c r="AA65" s="674">
        <f t="shared" si="6"/>
        <v>0</v>
      </c>
      <c r="AB65" s="669">
        <f t="shared" si="7"/>
        <v>0</v>
      </c>
      <c r="AC65" s="675"/>
      <c r="AD65" s="658">
        <f t="shared" si="8"/>
        <v>0</v>
      </c>
      <c r="AE65" s="665">
        <f t="shared" si="9"/>
        <v>0</v>
      </c>
      <c r="AF65" s="661"/>
      <c r="AG65" s="676">
        <f t="shared" si="2"/>
        <v>0</v>
      </c>
      <c r="AH65" s="663">
        <f t="shared" si="10"/>
        <v>60</v>
      </c>
      <c r="AM65" s="302">
        <v>67.195</v>
      </c>
      <c r="AN65" s="302">
        <v>79</v>
      </c>
      <c r="AO65"/>
    </row>
    <row r="66" spans="1:41" ht="21.75" thickBot="1">
      <c r="A66"/>
      <c r="B66" s="666">
        <v>56</v>
      </c>
      <c r="C66" s="656"/>
      <c r="D66" s="657"/>
      <c r="E66" s="657"/>
      <c r="F66" s="657"/>
      <c r="G66" s="657"/>
      <c r="H66" s="657"/>
      <c r="I66" s="657"/>
      <c r="J66" s="657"/>
      <c r="K66" s="657"/>
      <c r="L66" s="657"/>
      <c r="M66" s="673">
        <f t="shared" si="0"/>
        <v>0</v>
      </c>
      <c r="N66" s="673">
        <f t="shared" si="4"/>
        <v>0</v>
      </c>
      <c r="O66" s="667">
        <f t="shared" si="5"/>
        <v>0</v>
      </c>
      <c r="P66" s="656"/>
      <c r="Q66" s="657"/>
      <c r="R66" s="657"/>
      <c r="S66" s="657"/>
      <c r="T66" s="657"/>
      <c r="U66" s="657"/>
      <c r="V66" s="657"/>
      <c r="W66" s="657"/>
      <c r="X66" s="657"/>
      <c r="Y66" s="657"/>
      <c r="Z66" s="673">
        <f t="shared" si="1"/>
        <v>0</v>
      </c>
      <c r="AA66" s="674">
        <f t="shared" si="6"/>
        <v>0</v>
      </c>
      <c r="AB66" s="669">
        <f t="shared" si="7"/>
        <v>0</v>
      </c>
      <c r="AC66" s="675"/>
      <c r="AD66" s="658">
        <f t="shared" si="8"/>
        <v>0</v>
      </c>
      <c r="AE66" s="665">
        <f t="shared" si="9"/>
        <v>0</v>
      </c>
      <c r="AF66" s="661"/>
      <c r="AG66" s="676">
        <f t="shared" si="2"/>
        <v>0</v>
      </c>
      <c r="AH66" s="663">
        <f t="shared" si="10"/>
        <v>60</v>
      </c>
      <c r="AM66" s="302">
        <v>67.99</v>
      </c>
      <c r="AN66" s="302">
        <v>79</v>
      </c>
      <c r="AO66"/>
    </row>
    <row r="67" spans="1:41" ht="21.75" thickBot="1">
      <c r="A67"/>
      <c r="B67" s="666">
        <v>57</v>
      </c>
      <c r="C67" s="656"/>
      <c r="D67" s="657"/>
      <c r="E67" s="657"/>
      <c r="F67" s="657"/>
      <c r="G67" s="657"/>
      <c r="H67" s="657"/>
      <c r="I67" s="657"/>
      <c r="J67" s="657"/>
      <c r="K67" s="657"/>
      <c r="L67" s="657"/>
      <c r="M67" s="673">
        <f t="shared" si="0"/>
        <v>0</v>
      </c>
      <c r="N67" s="673">
        <f t="shared" si="4"/>
        <v>0</v>
      </c>
      <c r="O67" s="667">
        <f t="shared" si="5"/>
        <v>0</v>
      </c>
      <c r="P67" s="656"/>
      <c r="Q67" s="657"/>
      <c r="R67" s="657"/>
      <c r="S67" s="657"/>
      <c r="T67" s="657"/>
      <c r="U67" s="657"/>
      <c r="V67" s="657"/>
      <c r="W67" s="657"/>
      <c r="X67" s="657"/>
      <c r="Y67" s="657"/>
      <c r="Z67" s="673">
        <f t="shared" si="1"/>
        <v>0</v>
      </c>
      <c r="AA67" s="674">
        <f t="shared" si="6"/>
        <v>0</v>
      </c>
      <c r="AB67" s="669">
        <f t="shared" si="7"/>
        <v>0</v>
      </c>
      <c r="AC67" s="675"/>
      <c r="AD67" s="658">
        <f t="shared" si="8"/>
        <v>0</v>
      </c>
      <c r="AE67" s="665">
        <f t="shared" si="9"/>
        <v>0</v>
      </c>
      <c r="AF67" s="661"/>
      <c r="AG67" s="676">
        <f t="shared" si="2"/>
        <v>0</v>
      </c>
      <c r="AH67" s="663">
        <f t="shared" si="10"/>
        <v>60</v>
      </c>
      <c r="AM67" s="302">
        <v>68</v>
      </c>
      <c r="AN67" s="302">
        <v>80</v>
      </c>
      <c r="AO67"/>
    </row>
    <row r="68" spans="1:41" ht="21.75" thickBot="1">
      <c r="A68"/>
      <c r="B68" s="666">
        <v>58</v>
      </c>
      <c r="C68" s="656"/>
      <c r="D68" s="657"/>
      <c r="E68" s="657"/>
      <c r="F68" s="657"/>
      <c r="G68" s="657"/>
      <c r="H68" s="657"/>
      <c r="I68" s="657"/>
      <c r="J68" s="657"/>
      <c r="K68" s="657"/>
      <c r="L68" s="657"/>
      <c r="M68" s="673">
        <f t="shared" si="0"/>
        <v>0</v>
      </c>
      <c r="N68" s="673">
        <f t="shared" si="4"/>
        <v>0</v>
      </c>
      <c r="O68" s="667">
        <f t="shared" si="5"/>
        <v>0</v>
      </c>
      <c r="P68" s="656"/>
      <c r="Q68" s="657"/>
      <c r="R68" s="657"/>
      <c r="S68" s="657"/>
      <c r="T68" s="657"/>
      <c r="U68" s="657"/>
      <c r="V68" s="657"/>
      <c r="W68" s="657"/>
      <c r="X68" s="657"/>
      <c r="Y68" s="657"/>
      <c r="Z68" s="673">
        <f t="shared" si="1"/>
        <v>0</v>
      </c>
      <c r="AA68" s="674">
        <f t="shared" si="6"/>
        <v>0</v>
      </c>
      <c r="AB68" s="669">
        <f t="shared" si="7"/>
        <v>0</v>
      </c>
      <c r="AC68" s="675"/>
      <c r="AD68" s="658">
        <f t="shared" si="8"/>
        <v>0</v>
      </c>
      <c r="AE68" s="665">
        <f t="shared" si="9"/>
        <v>0</v>
      </c>
      <c r="AF68" s="661"/>
      <c r="AG68" s="676">
        <f t="shared" si="2"/>
        <v>0</v>
      </c>
      <c r="AH68" s="663">
        <f t="shared" si="10"/>
        <v>60</v>
      </c>
      <c r="AM68" s="302">
        <v>68.795</v>
      </c>
      <c r="AN68" s="302">
        <v>80</v>
      </c>
      <c r="AO68"/>
    </row>
    <row r="69" spans="1:41" ht="21.75" thickBot="1">
      <c r="A69"/>
      <c r="B69" s="666">
        <v>59</v>
      </c>
      <c r="C69" s="656"/>
      <c r="D69" s="657"/>
      <c r="E69" s="657"/>
      <c r="F69" s="657"/>
      <c r="G69" s="657"/>
      <c r="H69" s="657"/>
      <c r="I69" s="657"/>
      <c r="J69" s="657"/>
      <c r="K69" s="657"/>
      <c r="L69" s="657"/>
      <c r="M69" s="673">
        <f t="shared" si="0"/>
        <v>0</v>
      </c>
      <c r="N69" s="673">
        <f t="shared" si="4"/>
        <v>0</v>
      </c>
      <c r="O69" s="667">
        <f t="shared" si="5"/>
        <v>0</v>
      </c>
      <c r="P69" s="656"/>
      <c r="Q69" s="657"/>
      <c r="R69" s="657"/>
      <c r="S69" s="657"/>
      <c r="T69" s="657"/>
      <c r="U69" s="657"/>
      <c r="V69" s="657"/>
      <c r="W69" s="657"/>
      <c r="X69" s="657"/>
      <c r="Y69" s="657"/>
      <c r="Z69" s="673">
        <f t="shared" si="1"/>
        <v>0</v>
      </c>
      <c r="AA69" s="674">
        <f t="shared" si="6"/>
        <v>0</v>
      </c>
      <c r="AB69" s="669">
        <f t="shared" si="7"/>
        <v>0</v>
      </c>
      <c r="AC69" s="675"/>
      <c r="AD69" s="658">
        <f t="shared" si="8"/>
        <v>0</v>
      </c>
      <c r="AE69" s="665">
        <f t="shared" si="9"/>
        <v>0</v>
      </c>
      <c r="AF69" s="661"/>
      <c r="AG69" s="676">
        <f t="shared" si="2"/>
        <v>0</v>
      </c>
      <c r="AH69" s="663">
        <f t="shared" si="10"/>
        <v>60</v>
      </c>
      <c r="AM69" s="302">
        <v>69.59</v>
      </c>
      <c r="AN69" s="302">
        <v>80</v>
      </c>
      <c r="AO69"/>
    </row>
    <row r="70" spans="1:41" ht="21.75" thickBot="1">
      <c r="A70"/>
      <c r="B70" s="666">
        <v>60</v>
      </c>
      <c r="C70" s="675"/>
      <c r="D70" s="677"/>
      <c r="E70" s="677"/>
      <c r="F70" s="677"/>
      <c r="G70" s="677"/>
      <c r="H70" s="677"/>
      <c r="I70" s="677"/>
      <c r="J70" s="677"/>
      <c r="K70" s="677"/>
      <c r="L70" s="677"/>
      <c r="M70" s="673">
        <f t="shared" si="0"/>
        <v>0</v>
      </c>
      <c r="N70" s="673">
        <f t="shared" si="4"/>
        <v>0</v>
      </c>
      <c r="O70" s="678">
        <f t="shared" si="5"/>
        <v>0</v>
      </c>
      <c r="P70" s="675"/>
      <c r="Q70" s="677"/>
      <c r="R70" s="677"/>
      <c r="S70" s="677"/>
      <c r="T70" s="677"/>
      <c r="U70" s="677"/>
      <c r="V70" s="677"/>
      <c r="W70" s="677"/>
      <c r="X70" s="677"/>
      <c r="Y70" s="677"/>
      <c r="Z70" s="673">
        <f t="shared" si="1"/>
        <v>0</v>
      </c>
      <c r="AA70" s="674">
        <f t="shared" si="6"/>
        <v>0</v>
      </c>
      <c r="AB70" s="679">
        <f t="shared" si="7"/>
        <v>0</v>
      </c>
      <c r="AC70" s="675"/>
      <c r="AD70" s="658">
        <f t="shared" si="8"/>
        <v>0</v>
      </c>
      <c r="AE70" s="665">
        <f t="shared" si="9"/>
        <v>0</v>
      </c>
      <c r="AF70" s="661"/>
      <c r="AG70" s="676">
        <f t="shared" si="2"/>
        <v>0</v>
      </c>
      <c r="AH70" s="680">
        <f t="shared" si="10"/>
        <v>60</v>
      </c>
      <c r="AM70" s="302">
        <v>69.6</v>
      </c>
      <c r="AN70" s="302">
        <v>81</v>
      </c>
      <c r="AO70"/>
    </row>
    <row r="71" spans="1:41" ht="15.75">
      <c r="A71"/>
      <c r="P71" s="681"/>
      <c r="Q71" s="681"/>
      <c r="R71" s="681"/>
      <c r="S71" s="681"/>
      <c r="T71" s="681"/>
      <c r="U71" s="681"/>
      <c r="V71" s="681"/>
      <c r="W71" s="681"/>
      <c r="X71" s="681"/>
      <c r="Y71" s="681"/>
      <c r="Z71" s="681"/>
      <c r="AA71" s="681"/>
      <c r="AB71" s="682"/>
      <c r="AC71" s="681"/>
      <c r="AD71" s="681"/>
      <c r="AE71" s="682"/>
      <c r="AF71" s="681"/>
      <c r="AG71" s="683"/>
      <c r="AH71" s="681"/>
      <c r="AM71" s="302">
        <v>70.395</v>
      </c>
      <c r="AN71" s="302">
        <v>81</v>
      </c>
      <c r="AO71"/>
    </row>
    <row r="72" spans="1:41" ht="15.75">
      <c r="A72"/>
      <c r="AM72" s="302">
        <v>71.19</v>
      </c>
      <c r="AN72" s="302">
        <v>81</v>
      </c>
      <c r="AO72"/>
    </row>
    <row r="73" spans="1:41" ht="15.75">
      <c r="A73"/>
      <c r="AM73" s="302">
        <v>71.2</v>
      </c>
      <c r="AN73" s="302">
        <v>82</v>
      </c>
      <c r="AO73"/>
    </row>
    <row r="74" spans="1:41" ht="15.75">
      <c r="A74"/>
      <c r="AM74" s="302">
        <v>71.995</v>
      </c>
      <c r="AN74" s="302">
        <v>82</v>
      </c>
      <c r="AO74"/>
    </row>
    <row r="75" spans="1:41" ht="15.75">
      <c r="A75"/>
      <c r="AM75" s="302">
        <v>72.79</v>
      </c>
      <c r="AN75" s="302">
        <v>82</v>
      </c>
      <c r="AO75"/>
    </row>
    <row r="76" spans="1:41" ht="15.75">
      <c r="A76"/>
      <c r="AM76" s="302">
        <v>72.8</v>
      </c>
      <c r="AN76" s="302">
        <v>83</v>
      </c>
      <c r="AO76"/>
    </row>
    <row r="77" spans="1:41" ht="15.75">
      <c r="A77"/>
      <c r="AM77" s="302">
        <v>73.595</v>
      </c>
      <c r="AN77" s="302">
        <v>83</v>
      </c>
      <c r="AO77"/>
    </row>
    <row r="78" spans="1:41" ht="15.75">
      <c r="A78"/>
      <c r="AM78" s="302">
        <v>74.39</v>
      </c>
      <c r="AN78" s="302">
        <v>83</v>
      </c>
      <c r="AO78"/>
    </row>
    <row r="79" spans="1:41" ht="15.75">
      <c r="A79"/>
      <c r="AM79" s="302">
        <v>74.4</v>
      </c>
      <c r="AN79" s="302">
        <v>84</v>
      </c>
      <c r="AO79"/>
    </row>
    <row r="80" spans="1:41" ht="15.75">
      <c r="A80"/>
      <c r="AM80" s="302">
        <v>75.195</v>
      </c>
      <c r="AN80" s="302">
        <v>84</v>
      </c>
      <c r="AO80"/>
    </row>
    <row r="81" spans="1:41" ht="15.75">
      <c r="A81"/>
      <c r="AM81" s="302">
        <v>75.99</v>
      </c>
      <c r="AN81" s="302">
        <v>84</v>
      </c>
      <c r="AO81"/>
    </row>
    <row r="82" spans="1:41" ht="15">
      <c r="A82"/>
      <c r="O82"/>
      <c r="AB82"/>
      <c r="AE82"/>
      <c r="AG82"/>
      <c r="AM82" s="302">
        <v>76</v>
      </c>
      <c r="AN82" s="302">
        <v>85</v>
      </c>
      <c r="AO82"/>
    </row>
    <row r="83" spans="1:41" ht="15">
      <c r="A83"/>
      <c r="O83"/>
      <c r="AB83"/>
      <c r="AE83"/>
      <c r="AG83"/>
      <c r="AM83" s="302">
        <v>76.795</v>
      </c>
      <c r="AN83" s="302">
        <v>85</v>
      </c>
      <c r="AO83"/>
    </row>
    <row r="84" spans="1:41" ht="15">
      <c r="A84"/>
      <c r="O84"/>
      <c r="AB84"/>
      <c r="AE84"/>
      <c r="AG84"/>
      <c r="AM84" s="302">
        <v>77.59</v>
      </c>
      <c r="AN84" s="302">
        <v>85</v>
      </c>
      <c r="AO84"/>
    </row>
    <row r="85" spans="1:41" ht="15">
      <c r="A85"/>
      <c r="O85"/>
      <c r="AB85"/>
      <c r="AE85"/>
      <c r="AG85"/>
      <c r="AM85" s="302">
        <v>77.6</v>
      </c>
      <c r="AN85" s="302">
        <v>86</v>
      </c>
      <c r="AO85"/>
    </row>
    <row r="86" spans="1:41" ht="15">
      <c r="A86"/>
      <c r="O86"/>
      <c r="AB86"/>
      <c r="AE86"/>
      <c r="AG86"/>
      <c r="AM86" s="302">
        <v>78.395</v>
      </c>
      <c r="AN86" s="302">
        <v>86</v>
      </c>
      <c r="AO86"/>
    </row>
    <row r="87" spans="1:41" ht="15">
      <c r="A87"/>
      <c r="O87"/>
      <c r="AB87"/>
      <c r="AE87"/>
      <c r="AG87"/>
      <c r="AM87" s="302">
        <v>79.19</v>
      </c>
      <c r="AN87" s="302">
        <v>86</v>
      </c>
      <c r="AO87"/>
    </row>
    <row r="88" spans="1:41" ht="15">
      <c r="A88"/>
      <c r="O88"/>
      <c r="AB88"/>
      <c r="AE88"/>
      <c r="AG88"/>
      <c r="AM88" s="302">
        <v>79.2</v>
      </c>
      <c r="AN88" s="302">
        <v>87</v>
      </c>
      <c r="AO88"/>
    </row>
    <row r="89" spans="1:41" ht="15">
      <c r="A89"/>
      <c r="O89"/>
      <c r="AB89"/>
      <c r="AE89"/>
      <c r="AG89"/>
      <c r="AM89" s="302">
        <v>79.995</v>
      </c>
      <c r="AN89" s="302">
        <v>87</v>
      </c>
      <c r="AO89"/>
    </row>
    <row r="90" spans="1:41" ht="15">
      <c r="A90"/>
      <c r="O90"/>
      <c r="AB90"/>
      <c r="AE90"/>
      <c r="AG90"/>
      <c r="AM90" s="302">
        <v>80.79</v>
      </c>
      <c r="AN90" s="302">
        <v>87</v>
      </c>
      <c r="AO90"/>
    </row>
    <row r="91" spans="1:41" ht="15">
      <c r="A91"/>
      <c r="O91"/>
      <c r="AB91"/>
      <c r="AE91"/>
      <c r="AG91"/>
      <c r="AM91" s="302">
        <v>80.8</v>
      </c>
      <c r="AN91" s="302">
        <v>88</v>
      </c>
      <c r="AO91"/>
    </row>
    <row r="92" spans="1:41" ht="15">
      <c r="A92"/>
      <c r="O92"/>
      <c r="AB92"/>
      <c r="AE92"/>
      <c r="AG92"/>
      <c r="AM92" s="302">
        <v>81.595</v>
      </c>
      <c r="AN92" s="302">
        <v>88</v>
      </c>
      <c r="AO92"/>
    </row>
    <row r="93" spans="1:41" ht="15">
      <c r="A93"/>
      <c r="O93"/>
      <c r="AB93"/>
      <c r="AE93"/>
      <c r="AG93"/>
      <c r="AM93" s="302">
        <v>82.39</v>
      </c>
      <c r="AN93" s="302">
        <v>88</v>
      </c>
      <c r="AO93"/>
    </row>
    <row r="94" spans="1:41" ht="15">
      <c r="A94"/>
      <c r="O94"/>
      <c r="AB94"/>
      <c r="AE94"/>
      <c r="AG94"/>
      <c r="AM94" s="302">
        <v>82.4</v>
      </c>
      <c r="AN94" s="302">
        <v>89</v>
      </c>
      <c r="AO94"/>
    </row>
    <row r="95" spans="1:41" ht="15">
      <c r="A95"/>
      <c r="O95"/>
      <c r="AB95"/>
      <c r="AE95"/>
      <c r="AG95"/>
      <c r="AM95" s="302">
        <v>83.195</v>
      </c>
      <c r="AN95" s="302">
        <v>89</v>
      </c>
      <c r="AO95"/>
    </row>
    <row r="96" spans="1:41" ht="15">
      <c r="A96"/>
      <c r="O96"/>
      <c r="AB96"/>
      <c r="AE96"/>
      <c r="AG96"/>
      <c r="AM96" s="302">
        <v>83.99</v>
      </c>
      <c r="AN96" s="302">
        <v>89</v>
      </c>
      <c r="AO96"/>
    </row>
    <row r="97" spans="1:41" ht="15">
      <c r="A97"/>
      <c r="O97"/>
      <c r="AB97"/>
      <c r="AE97"/>
      <c r="AG97"/>
      <c r="AM97" s="302">
        <v>84</v>
      </c>
      <c r="AN97" s="302">
        <v>90</v>
      </c>
      <c r="AO97"/>
    </row>
    <row r="98" spans="1:41" ht="15">
      <c r="A98"/>
      <c r="O98"/>
      <c r="AB98"/>
      <c r="AE98"/>
      <c r="AG98"/>
      <c r="AM98" s="302">
        <v>84.795</v>
      </c>
      <c r="AN98" s="302">
        <v>90</v>
      </c>
      <c r="AO98"/>
    </row>
    <row r="99" spans="1:41" ht="15">
      <c r="A99"/>
      <c r="O99"/>
      <c r="AB99"/>
      <c r="AE99"/>
      <c r="AG99"/>
      <c r="AM99" s="302">
        <v>85.59</v>
      </c>
      <c r="AN99" s="302">
        <v>90</v>
      </c>
      <c r="AO99"/>
    </row>
    <row r="100" spans="1:41" ht="15">
      <c r="A100"/>
      <c r="O100"/>
      <c r="AB100"/>
      <c r="AE100"/>
      <c r="AG100"/>
      <c r="AM100" s="302">
        <v>85.6</v>
      </c>
      <c r="AN100" s="302">
        <v>91</v>
      </c>
      <c r="AO100"/>
    </row>
    <row r="101" spans="1:41" ht="15">
      <c r="A101"/>
      <c r="O101"/>
      <c r="AB101"/>
      <c r="AE101"/>
      <c r="AG101"/>
      <c r="AM101" s="302">
        <v>86.395</v>
      </c>
      <c r="AN101" s="302">
        <v>91</v>
      </c>
      <c r="AO101"/>
    </row>
    <row r="102" spans="1:41" ht="15">
      <c r="A102"/>
      <c r="O102"/>
      <c r="AB102"/>
      <c r="AE102"/>
      <c r="AG102"/>
      <c r="AM102" s="302">
        <v>87.19</v>
      </c>
      <c r="AN102" s="302">
        <v>91</v>
      </c>
      <c r="AO102"/>
    </row>
    <row r="103" spans="1:41" ht="15">
      <c r="A103"/>
      <c r="O103"/>
      <c r="AB103"/>
      <c r="AE103"/>
      <c r="AG103"/>
      <c r="AM103" s="302">
        <v>87.2</v>
      </c>
      <c r="AN103" s="302">
        <v>92</v>
      </c>
      <c r="AO103"/>
    </row>
    <row r="104" spans="1:41" ht="15">
      <c r="A104"/>
      <c r="O104"/>
      <c r="AB104"/>
      <c r="AE104"/>
      <c r="AG104"/>
      <c r="AM104" s="302">
        <v>87.995</v>
      </c>
      <c r="AN104" s="302">
        <v>92</v>
      </c>
      <c r="AO104"/>
    </row>
    <row r="105" spans="1:41" ht="15">
      <c r="A105"/>
      <c r="O105"/>
      <c r="AB105"/>
      <c r="AE105"/>
      <c r="AG105"/>
      <c r="AM105" s="302">
        <v>88.79</v>
      </c>
      <c r="AN105" s="302">
        <v>92</v>
      </c>
      <c r="AO105"/>
    </row>
    <row r="106" spans="1:41" ht="15">
      <c r="A106"/>
      <c r="O106"/>
      <c r="AB106"/>
      <c r="AE106"/>
      <c r="AG106"/>
      <c r="AM106" s="302">
        <v>88.8</v>
      </c>
      <c r="AN106" s="302">
        <v>93</v>
      </c>
      <c r="AO106"/>
    </row>
    <row r="107" spans="1:41" ht="15">
      <c r="A107"/>
      <c r="O107"/>
      <c r="AB107"/>
      <c r="AE107"/>
      <c r="AG107"/>
      <c r="AM107" s="302">
        <v>89.595</v>
      </c>
      <c r="AN107" s="302">
        <v>93</v>
      </c>
      <c r="AO107"/>
    </row>
    <row r="108" spans="1:41" ht="15">
      <c r="A108"/>
      <c r="O108"/>
      <c r="AB108"/>
      <c r="AE108"/>
      <c r="AG108"/>
      <c r="AM108" s="302">
        <v>90.39</v>
      </c>
      <c r="AN108" s="302">
        <v>93</v>
      </c>
      <c r="AO108"/>
    </row>
    <row r="109" spans="1:41" ht="15">
      <c r="A109"/>
      <c r="O109"/>
      <c r="AB109"/>
      <c r="AE109"/>
      <c r="AG109"/>
      <c r="AM109" s="302">
        <v>90.4</v>
      </c>
      <c r="AN109" s="302">
        <v>94</v>
      </c>
      <c r="AO109"/>
    </row>
    <row r="110" spans="1:41" ht="15">
      <c r="A110"/>
      <c r="O110"/>
      <c r="AB110"/>
      <c r="AE110"/>
      <c r="AG110"/>
      <c r="AM110" s="302">
        <v>91.195</v>
      </c>
      <c r="AN110" s="302">
        <v>94</v>
      </c>
      <c r="AO110"/>
    </row>
    <row r="111" spans="1:41" ht="15">
      <c r="A111"/>
      <c r="O111"/>
      <c r="AB111"/>
      <c r="AE111"/>
      <c r="AG111"/>
      <c r="AM111" s="302">
        <v>91.99</v>
      </c>
      <c r="AN111" s="302">
        <v>94</v>
      </c>
      <c r="AO111"/>
    </row>
    <row r="112" spans="1:41" ht="15">
      <c r="A112"/>
      <c r="O112"/>
      <c r="AB112"/>
      <c r="AE112"/>
      <c r="AG112"/>
      <c r="AM112" s="302">
        <v>92</v>
      </c>
      <c r="AN112" s="302">
        <v>95</v>
      </c>
      <c r="AO112"/>
    </row>
    <row r="113" spans="1:41" ht="15">
      <c r="A113"/>
      <c r="O113"/>
      <c r="AB113"/>
      <c r="AE113"/>
      <c r="AG113"/>
      <c r="AM113" s="302">
        <v>92.795</v>
      </c>
      <c r="AN113" s="302">
        <v>95</v>
      </c>
      <c r="AO113"/>
    </row>
    <row r="114" spans="1:41" ht="15">
      <c r="A114"/>
      <c r="O114"/>
      <c r="AB114"/>
      <c r="AE114"/>
      <c r="AG114"/>
      <c r="AM114" s="302">
        <v>93.59</v>
      </c>
      <c r="AN114" s="302">
        <v>95</v>
      </c>
      <c r="AO114"/>
    </row>
    <row r="115" spans="1:41" ht="15">
      <c r="A115"/>
      <c r="O115"/>
      <c r="AB115"/>
      <c r="AE115"/>
      <c r="AG115"/>
      <c r="AM115" s="302">
        <v>93.6</v>
      </c>
      <c r="AN115" s="302">
        <v>96</v>
      </c>
      <c r="AO115"/>
    </row>
    <row r="116" spans="1:41" ht="15">
      <c r="A116"/>
      <c r="O116"/>
      <c r="AB116"/>
      <c r="AE116"/>
      <c r="AG116"/>
      <c r="AM116" s="302">
        <v>94.395</v>
      </c>
      <c r="AN116" s="302">
        <v>96</v>
      </c>
      <c r="AO116"/>
    </row>
    <row r="117" spans="1:41" ht="15">
      <c r="A117"/>
      <c r="O117"/>
      <c r="AB117"/>
      <c r="AE117"/>
      <c r="AG117"/>
      <c r="AM117" s="302">
        <v>95.19</v>
      </c>
      <c r="AN117" s="302">
        <v>96</v>
      </c>
      <c r="AO117"/>
    </row>
    <row r="118" spans="1:41" ht="15">
      <c r="A118"/>
      <c r="O118"/>
      <c r="AB118"/>
      <c r="AE118"/>
      <c r="AG118"/>
      <c r="AM118" s="302">
        <v>95.2</v>
      </c>
      <c r="AN118" s="302">
        <v>97</v>
      </c>
      <c r="AO118"/>
    </row>
    <row r="119" spans="1:41" ht="15">
      <c r="A119"/>
      <c r="O119"/>
      <c r="AB119"/>
      <c r="AE119"/>
      <c r="AG119"/>
      <c r="AM119" s="302">
        <v>95.995</v>
      </c>
      <c r="AN119" s="302">
        <v>97</v>
      </c>
      <c r="AO119"/>
    </row>
    <row r="120" spans="1:41" ht="15">
      <c r="A120"/>
      <c r="O120"/>
      <c r="AB120"/>
      <c r="AE120"/>
      <c r="AG120"/>
      <c r="AM120" s="302">
        <v>96.79</v>
      </c>
      <c r="AN120" s="302">
        <v>97</v>
      </c>
      <c r="AO120"/>
    </row>
    <row r="121" spans="1:41" ht="15">
      <c r="A121"/>
      <c r="O121"/>
      <c r="AB121"/>
      <c r="AE121"/>
      <c r="AG121"/>
      <c r="AM121" s="302">
        <v>96.8</v>
      </c>
      <c r="AN121" s="302">
        <v>98</v>
      </c>
      <c r="AO121"/>
    </row>
    <row r="122" spans="1:41" ht="15">
      <c r="A122"/>
      <c r="O122"/>
      <c r="AB122"/>
      <c r="AE122"/>
      <c r="AG122"/>
      <c r="AM122" s="302">
        <v>97.595</v>
      </c>
      <c r="AN122" s="302">
        <v>98</v>
      </c>
      <c r="AO122"/>
    </row>
    <row r="123" spans="1:41" ht="15">
      <c r="A123"/>
      <c r="O123"/>
      <c r="AB123"/>
      <c r="AE123"/>
      <c r="AG123"/>
      <c r="AM123" s="302">
        <v>98.39</v>
      </c>
      <c r="AN123" s="302">
        <v>98</v>
      </c>
      <c r="AO123"/>
    </row>
    <row r="124" spans="1:41" ht="15">
      <c r="A124"/>
      <c r="O124"/>
      <c r="AB124"/>
      <c r="AE124"/>
      <c r="AG124"/>
      <c r="AM124" s="302">
        <v>98.4</v>
      </c>
      <c r="AN124" s="302">
        <v>99</v>
      </c>
      <c r="AO124"/>
    </row>
    <row r="125" spans="1:41" ht="15">
      <c r="A125"/>
      <c r="O125"/>
      <c r="AB125"/>
      <c r="AE125"/>
      <c r="AG125"/>
      <c r="AM125" s="302">
        <v>99.195</v>
      </c>
      <c r="AN125" s="302">
        <v>99</v>
      </c>
      <c r="AO125"/>
    </row>
    <row r="126" spans="1:41" ht="15">
      <c r="A126"/>
      <c r="O126"/>
      <c r="AB126"/>
      <c r="AE126"/>
      <c r="AG126"/>
      <c r="AM126" s="302">
        <v>99.99</v>
      </c>
      <c r="AN126" s="302">
        <v>99</v>
      </c>
      <c r="AO126"/>
    </row>
    <row r="127" spans="1:41" ht="15">
      <c r="A127"/>
      <c r="O127"/>
      <c r="AB127"/>
      <c r="AE127"/>
      <c r="AG127"/>
      <c r="AM127" s="302">
        <v>100</v>
      </c>
      <c r="AN127" s="302">
        <v>100</v>
      </c>
      <c r="AO127"/>
    </row>
  </sheetData>
  <sheetProtection password="9F5A" sheet="1" objects="1" scenarios="1"/>
  <mergeCells count="9">
    <mergeCell ref="A1:AH1"/>
    <mergeCell ref="C2:AH2"/>
    <mergeCell ref="B3:AH3"/>
    <mergeCell ref="B4:AH4"/>
    <mergeCell ref="B5:AH5"/>
    <mergeCell ref="AH6:AH7"/>
    <mergeCell ref="C7:O7"/>
    <mergeCell ref="P7:AB7"/>
    <mergeCell ref="AC7:A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V63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F12" sqref="F12"/>
    </sheetView>
  </sheetViews>
  <sheetFormatPr defaultColWidth="9.140625" defaultRowHeight="15"/>
  <cols>
    <col min="1" max="1" width="2.7109375" style="100" customWidth="1"/>
    <col min="2" max="2" width="12.7109375" style="99" customWidth="1"/>
    <col min="3" max="4" width="15.7109375" style="100" customWidth="1"/>
    <col min="5" max="5" width="14.7109375" style="106" customWidth="1"/>
    <col min="6" max="6" width="3.7109375" style="100" customWidth="1"/>
    <col min="7" max="7" width="4.421875" style="100" customWidth="1"/>
    <col min="8" max="8" width="11.00390625" style="100" customWidth="1"/>
    <col min="9" max="9" width="7.8515625" style="100" customWidth="1"/>
    <col min="10" max="10" width="11.421875" style="100" customWidth="1"/>
    <col min="11" max="11" width="12.7109375" style="100" customWidth="1"/>
    <col min="12" max="12" width="11.00390625" style="100" customWidth="1"/>
    <col min="13" max="13" width="16.7109375" style="100" customWidth="1"/>
    <col min="14" max="14" width="13.7109375" style="100" customWidth="1"/>
    <col min="15" max="15" width="12.7109375" style="100" customWidth="1"/>
    <col min="16" max="16" width="18.8515625" style="100" customWidth="1"/>
    <col min="17" max="17" width="15.7109375" style="100" customWidth="1"/>
    <col min="18" max="19" width="25.7109375" style="100" customWidth="1"/>
    <col min="20" max="20" width="20.7109375" style="100" customWidth="1"/>
    <col min="21" max="21" width="9.8515625" style="100" customWidth="1"/>
    <col min="22" max="22" width="12.57421875" style="100" customWidth="1"/>
    <col min="23" max="16384" width="9.140625" style="100" customWidth="1"/>
  </cols>
  <sheetData>
    <row r="1" spans="1:15" ht="15" customHeight="1">
      <c r="A1" s="696" t="s">
        <v>198</v>
      </c>
      <c r="B1" s="696"/>
      <c r="C1" s="696"/>
      <c r="D1" s="696"/>
      <c r="F1" s="691" t="s">
        <v>199</v>
      </c>
      <c r="G1" s="691"/>
      <c r="H1" s="354">
        <v>9</v>
      </c>
      <c r="I1" s="98" t="s">
        <v>200</v>
      </c>
      <c r="J1" s="689" t="s">
        <v>309</v>
      </c>
      <c r="K1" s="690"/>
      <c r="L1" s="198" t="s">
        <v>201</v>
      </c>
      <c r="M1" s="355" t="s">
        <v>308</v>
      </c>
      <c r="N1" s="101"/>
      <c r="O1" s="101"/>
    </row>
    <row r="2" spans="1:18" ht="15" customHeight="1">
      <c r="A2" s="697" t="s">
        <v>301</v>
      </c>
      <c r="B2" s="697"/>
      <c r="C2" s="697"/>
      <c r="D2" s="697"/>
      <c r="E2" s="174"/>
      <c r="F2" s="691" t="s">
        <v>302</v>
      </c>
      <c r="G2" s="691"/>
      <c r="H2" s="691"/>
      <c r="I2" s="685" t="s">
        <v>803</v>
      </c>
      <c r="J2" s="685"/>
      <c r="K2" s="685"/>
      <c r="L2" s="691" t="s">
        <v>303</v>
      </c>
      <c r="M2" s="691"/>
      <c r="N2" s="685" t="s">
        <v>282</v>
      </c>
      <c r="O2" s="685"/>
      <c r="P2" s="98" t="s">
        <v>304</v>
      </c>
      <c r="Q2" s="685" t="s">
        <v>189</v>
      </c>
      <c r="R2" s="685"/>
    </row>
    <row r="3" spans="1:13" ht="6" customHeight="1">
      <c r="A3" s="102"/>
      <c r="B3" s="141"/>
      <c r="C3" s="103"/>
      <c r="D3" s="103"/>
      <c r="E3" s="107"/>
      <c r="F3" s="103"/>
      <c r="G3" s="103"/>
      <c r="H3" s="103"/>
      <c r="I3" s="104"/>
      <c r="J3" s="104"/>
      <c r="K3" s="104"/>
      <c r="L3" s="104"/>
      <c r="M3" s="104"/>
    </row>
    <row r="4" spans="1:22" ht="13.5" customHeight="1">
      <c r="A4" s="695"/>
      <c r="B4" s="698" t="s">
        <v>87</v>
      </c>
      <c r="C4" s="695" t="s">
        <v>286</v>
      </c>
      <c r="D4" s="695"/>
      <c r="E4" s="695"/>
      <c r="F4" s="695"/>
      <c r="G4" s="693" t="s">
        <v>288</v>
      </c>
      <c r="H4" s="699" t="s">
        <v>289</v>
      </c>
      <c r="I4" s="692" t="s">
        <v>290</v>
      </c>
      <c r="J4" s="692" t="s">
        <v>647</v>
      </c>
      <c r="K4" s="687" t="s">
        <v>84</v>
      </c>
      <c r="L4" s="687" t="s">
        <v>134</v>
      </c>
      <c r="M4" s="687" t="s">
        <v>83</v>
      </c>
      <c r="N4" s="686" t="s">
        <v>82</v>
      </c>
      <c r="O4" s="686"/>
      <c r="P4" s="686"/>
      <c r="Q4" s="686"/>
      <c r="R4" s="686" t="s">
        <v>137</v>
      </c>
      <c r="S4" s="686"/>
      <c r="T4" s="687" t="s">
        <v>291</v>
      </c>
      <c r="U4" s="687"/>
      <c r="V4" s="688" t="s">
        <v>298</v>
      </c>
    </row>
    <row r="5" spans="1:22" ht="30" customHeight="1">
      <c r="A5" s="695"/>
      <c r="B5" s="698"/>
      <c r="C5" s="695" t="s">
        <v>285</v>
      </c>
      <c r="D5" s="695"/>
      <c r="E5" s="695"/>
      <c r="F5" s="188" t="s">
        <v>287</v>
      </c>
      <c r="G5" s="693"/>
      <c r="H5" s="699"/>
      <c r="I5" s="692"/>
      <c r="J5" s="692"/>
      <c r="K5" s="687"/>
      <c r="L5" s="687"/>
      <c r="M5" s="687"/>
      <c r="N5" s="186" t="s">
        <v>295</v>
      </c>
      <c r="O5" s="186" t="s">
        <v>32</v>
      </c>
      <c r="P5" s="186" t="s">
        <v>114</v>
      </c>
      <c r="Q5" s="186" t="s">
        <v>58</v>
      </c>
      <c r="R5" s="186" t="s">
        <v>135</v>
      </c>
      <c r="S5" s="186" t="s">
        <v>136</v>
      </c>
      <c r="T5" s="187" t="s">
        <v>101</v>
      </c>
      <c r="U5" s="195" t="s">
        <v>297</v>
      </c>
      <c r="V5" s="688"/>
    </row>
    <row r="6" spans="1:22" ht="12.75" customHeight="1">
      <c r="A6" s="189"/>
      <c r="B6" s="189"/>
      <c r="C6" s="190"/>
      <c r="D6" s="191"/>
      <c r="E6" s="191"/>
      <c r="F6" s="192"/>
      <c r="G6" s="192"/>
      <c r="H6" s="192"/>
      <c r="I6" s="192"/>
      <c r="J6" s="192"/>
      <c r="K6" s="192"/>
      <c r="L6" s="192"/>
      <c r="M6" s="169"/>
      <c r="N6" s="193"/>
      <c r="O6" s="193"/>
      <c r="P6" s="193"/>
      <c r="Q6" s="193"/>
      <c r="R6" s="193"/>
      <c r="S6" s="193"/>
      <c r="T6" s="193"/>
      <c r="U6" s="193"/>
      <c r="V6" s="193"/>
    </row>
    <row r="7" spans="1:22" ht="15" customHeight="1">
      <c r="A7" s="194">
        <v>1</v>
      </c>
      <c r="B7" s="344">
        <v>304091121526</v>
      </c>
      <c r="C7" s="345" t="s">
        <v>648</v>
      </c>
      <c r="D7" s="346" t="s">
        <v>649</v>
      </c>
      <c r="E7" s="346" t="s">
        <v>650</v>
      </c>
      <c r="F7" s="347" t="s">
        <v>205</v>
      </c>
      <c r="G7" s="347" t="s">
        <v>1</v>
      </c>
      <c r="H7" s="348">
        <v>36105</v>
      </c>
      <c r="I7" s="347">
        <v>15</v>
      </c>
      <c r="J7" s="349" t="s">
        <v>293</v>
      </c>
      <c r="K7" s="350" t="s">
        <v>292</v>
      </c>
      <c r="L7" s="350" t="s">
        <v>296</v>
      </c>
      <c r="M7" s="350"/>
      <c r="N7" s="347" t="s">
        <v>631</v>
      </c>
      <c r="O7" s="347" t="s">
        <v>204</v>
      </c>
      <c r="P7" s="349" t="s">
        <v>163</v>
      </c>
      <c r="Q7" s="349" t="s">
        <v>161</v>
      </c>
      <c r="R7" s="347" t="s">
        <v>459</v>
      </c>
      <c r="S7" s="347" t="s">
        <v>460</v>
      </c>
      <c r="T7" s="351"/>
      <c r="U7" s="351"/>
      <c r="V7" s="344" t="s">
        <v>600</v>
      </c>
    </row>
    <row r="8" spans="1:22" ht="15" customHeight="1">
      <c r="A8" s="194">
        <v>2</v>
      </c>
      <c r="B8" s="344">
        <v>304091110270</v>
      </c>
      <c r="C8" s="352" t="s">
        <v>788</v>
      </c>
      <c r="D8" s="353" t="s">
        <v>789</v>
      </c>
      <c r="E8" s="353" t="s">
        <v>258</v>
      </c>
      <c r="F8" s="347" t="s">
        <v>456</v>
      </c>
      <c r="G8" s="347" t="s">
        <v>1</v>
      </c>
      <c r="H8" s="348">
        <v>36052</v>
      </c>
      <c r="I8" s="347">
        <v>15</v>
      </c>
      <c r="J8" s="349" t="s">
        <v>293</v>
      </c>
      <c r="K8" s="350" t="s">
        <v>292</v>
      </c>
      <c r="L8" s="350" t="s">
        <v>296</v>
      </c>
      <c r="M8" s="350" t="s">
        <v>294</v>
      </c>
      <c r="N8" s="347" t="s">
        <v>565</v>
      </c>
      <c r="O8" s="347" t="s">
        <v>566</v>
      </c>
      <c r="P8" s="349" t="s">
        <v>163</v>
      </c>
      <c r="Q8" s="349" t="s">
        <v>161</v>
      </c>
      <c r="R8" s="347" t="s">
        <v>522</v>
      </c>
      <c r="S8" s="347" t="s">
        <v>523</v>
      </c>
      <c r="T8" s="351"/>
      <c r="U8" s="351"/>
      <c r="V8" s="344" t="s">
        <v>601</v>
      </c>
    </row>
    <row r="9" spans="1:22" s="314" customFormat="1" ht="15" customHeight="1">
      <c r="A9" s="305">
        <v>3</v>
      </c>
      <c r="B9" s="306">
        <v>304091110325</v>
      </c>
      <c r="C9" s="315" t="s">
        <v>348</v>
      </c>
      <c r="D9" s="316" t="s">
        <v>349</v>
      </c>
      <c r="E9" s="316" t="s">
        <v>562</v>
      </c>
      <c r="F9" s="309" t="s">
        <v>446</v>
      </c>
      <c r="G9" s="309" t="s">
        <v>1</v>
      </c>
      <c r="H9" s="310">
        <v>35971</v>
      </c>
      <c r="I9" s="309">
        <v>15</v>
      </c>
      <c r="J9" s="311" t="s">
        <v>293</v>
      </c>
      <c r="K9" s="312" t="s">
        <v>292</v>
      </c>
      <c r="L9" s="312" t="s">
        <v>296</v>
      </c>
      <c r="M9" s="312" t="s">
        <v>294</v>
      </c>
      <c r="N9" s="309" t="s">
        <v>547</v>
      </c>
      <c r="O9" s="309" t="s">
        <v>548</v>
      </c>
      <c r="P9" s="311" t="s">
        <v>163</v>
      </c>
      <c r="Q9" s="311" t="s">
        <v>161</v>
      </c>
      <c r="R9" s="309" t="s">
        <v>461</v>
      </c>
      <c r="S9" s="309" t="s">
        <v>462</v>
      </c>
      <c r="T9" s="313"/>
      <c r="U9" s="313"/>
      <c r="V9" s="306"/>
    </row>
    <row r="10" spans="1:22" s="314" customFormat="1" ht="15" customHeight="1">
      <c r="A10" s="305">
        <v>4</v>
      </c>
      <c r="B10" s="306">
        <v>304091120519</v>
      </c>
      <c r="C10" s="317" t="s">
        <v>350</v>
      </c>
      <c r="D10" s="318" t="s">
        <v>351</v>
      </c>
      <c r="E10" s="318" t="s">
        <v>352</v>
      </c>
      <c r="F10" s="309" t="s">
        <v>447</v>
      </c>
      <c r="G10" s="309" t="s">
        <v>1</v>
      </c>
      <c r="H10" s="310">
        <v>35589</v>
      </c>
      <c r="I10" s="309">
        <v>16</v>
      </c>
      <c r="J10" s="311" t="s">
        <v>293</v>
      </c>
      <c r="K10" s="312" t="s">
        <v>292</v>
      </c>
      <c r="L10" s="312" t="s">
        <v>296</v>
      </c>
      <c r="M10" s="312" t="s">
        <v>294</v>
      </c>
      <c r="N10" s="309" t="s">
        <v>550</v>
      </c>
      <c r="O10" s="309" t="s">
        <v>549</v>
      </c>
      <c r="P10" s="311" t="s">
        <v>163</v>
      </c>
      <c r="Q10" s="311" t="s">
        <v>161</v>
      </c>
      <c r="R10" s="309" t="s">
        <v>463</v>
      </c>
      <c r="S10" s="309" t="s">
        <v>464</v>
      </c>
      <c r="T10" s="313"/>
      <c r="U10" s="313"/>
      <c r="V10" s="306" t="s">
        <v>602</v>
      </c>
    </row>
    <row r="11" spans="1:22" s="314" customFormat="1" ht="15" customHeight="1">
      <c r="A11" s="305">
        <v>5</v>
      </c>
      <c r="B11" s="306">
        <v>304091110451</v>
      </c>
      <c r="C11" s="307" t="s">
        <v>353</v>
      </c>
      <c r="D11" s="308" t="s">
        <v>354</v>
      </c>
      <c r="E11" s="308" t="s">
        <v>355</v>
      </c>
      <c r="F11" s="309" t="s">
        <v>448</v>
      </c>
      <c r="G11" s="309" t="s">
        <v>1</v>
      </c>
      <c r="H11" s="310" t="s">
        <v>465</v>
      </c>
      <c r="I11" s="309">
        <v>19</v>
      </c>
      <c r="J11" s="311" t="s">
        <v>293</v>
      </c>
      <c r="K11" s="312" t="s">
        <v>292</v>
      </c>
      <c r="L11" s="312" t="s">
        <v>296</v>
      </c>
      <c r="M11" s="312" t="s">
        <v>294</v>
      </c>
      <c r="N11" s="319" t="s">
        <v>634</v>
      </c>
      <c r="O11" s="309" t="s">
        <v>563</v>
      </c>
      <c r="P11" s="311" t="s">
        <v>163</v>
      </c>
      <c r="Q11" s="311" t="s">
        <v>161</v>
      </c>
      <c r="R11" s="309" t="s">
        <v>466</v>
      </c>
      <c r="S11" s="309" t="s">
        <v>467</v>
      </c>
      <c r="T11" s="313"/>
      <c r="U11" s="313"/>
      <c r="V11" s="306" t="s">
        <v>639</v>
      </c>
    </row>
    <row r="12" spans="1:22" s="314" customFormat="1" ht="15" customHeight="1">
      <c r="A12" s="305">
        <v>6</v>
      </c>
      <c r="B12" s="306">
        <v>304091110508</v>
      </c>
      <c r="C12" s="307" t="s">
        <v>356</v>
      </c>
      <c r="D12" s="308" t="s">
        <v>357</v>
      </c>
      <c r="E12" s="308" t="s">
        <v>561</v>
      </c>
      <c r="F12" s="309" t="s">
        <v>205</v>
      </c>
      <c r="G12" s="309" t="s">
        <v>1</v>
      </c>
      <c r="H12" s="310">
        <v>36037</v>
      </c>
      <c r="I12" s="309">
        <v>15</v>
      </c>
      <c r="J12" s="311" t="s">
        <v>293</v>
      </c>
      <c r="K12" s="312" t="s">
        <v>292</v>
      </c>
      <c r="L12" s="312" t="s">
        <v>296</v>
      </c>
      <c r="M12" s="312" t="s">
        <v>294</v>
      </c>
      <c r="N12" s="309" t="s">
        <v>567</v>
      </c>
      <c r="O12" s="309" t="s">
        <v>555</v>
      </c>
      <c r="P12" s="311" t="s">
        <v>163</v>
      </c>
      <c r="Q12" s="311" t="s">
        <v>161</v>
      </c>
      <c r="R12" s="309" t="s">
        <v>559</v>
      </c>
      <c r="S12" s="309" t="s">
        <v>560</v>
      </c>
      <c r="T12" s="313"/>
      <c r="U12" s="313"/>
      <c r="V12" s="306" t="s">
        <v>640</v>
      </c>
    </row>
    <row r="13" spans="1:22" s="314" customFormat="1" ht="15" customHeight="1">
      <c r="A13" s="305">
        <v>7</v>
      </c>
      <c r="B13" s="306">
        <v>304091110557</v>
      </c>
      <c r="C13" s="307" t="s">
        <v>358</v>
      </c>
      <c r="D13" s="308" t="s">
        <v>359</v>
      </c>
      <c r="E13" s="308" t="s">
        <v>360</v>
      </c>
      <c r="F13" s="309" t="s">
        <v>449</v>
      </c>
      <c r="G13" s="309" t="s">
        <v>1</v>
      </c>
      <c r="H13" s="310">
        <v>35816</v>
      </c>
      <c r="I13" s="309">
        <v>16</v>
      </c>
      <c r="J13" s="311" t="s">
        <v>293</v>
      </c>
      <c r="K13" s="312" t="s">
        <v>292</v>
      </c>
      <c r="L13" s="312" t="s">
        <v>296</v>
      </c>
      <c r="M13" s="312" t="s">
        <v>294</v>
      </c>
      <c r="N13" s="309" t="s">
        <v>547</v>
      </c>
      <c r="O13" s="309" t="s">
        <v>548</v>
      </c>
      <c r="P13" s="311" t="s">
        <v>163</v>
      </c>
      <c r="Q13" s="311" t="s">
        <v>161</v>
      </c>
      <c r="R13" s="309" t="s">
        <v>468</v>
      </c>
      <c r="S13" s="309" t="s">
        <v>469</v>
      </c>
      <c r="T13" s="313"/>
      <c r="U13" s="313"/>
      <c r="V13" s="306" t="s">
        <v>645</v>
      </c>
    </row>
    <row r="14" spans="1:22" s="314" customFormat="1" ht="15" customHeight="1">
      <c r="A14" s="305">
        <v>8</v>
      </c>
      <c r="B14" s="306">
        <v>304091110567</v>
      </c>
      <c r="C14" s="307" t="s">
        <v>361</v>
      </c>
      <c r="D14" s="308" t="s">
        <v>362</v>
      </c>
      <c r="E14" s="308" t="s">
        <v>363</v>
      </c>
      <c r="F14" s="309" t="s">
        <v>450</v>
      </c>
      <c r="G14" s="309" t="s">
        <v>1</v>
      </c>
      <c r="H14" s="310">
        <v>36177</v>
      </c>
      <c r="I14" s="309">
        <v>14</v>
      </c>
      <c r="J14" s="311" t="s">
        <v>293</v>
      </c>
      <c r="K14" s="312" t="s">
        <v>292</v>
      </c>
      <c r="L14" s="312" t="s">
        <v>296</v>
      </c>
      <c r="M14" s="312" t="s">
        <v>294</v>
      </c>
      <c r="N14" s="309" t="s">
        <v>551</v>
      </c>
      <c r="O14" s="309" t="s">
        <v>552</v>
      </c>
      <c r="P14" s="311" t="s">
        <v>163</v>
      </c>
      <c r="Q14" s="311" t="s">
        <v>161</v>
      </c>
      <c r="R14" s="309" t="s">
        <v>470</v>
      </c>
      <c r="S14" s="309" t="s">
        <v>471</v>
      </c>
      <c r="T14" s="313"/>
      <c r="U14" s="313"/>
      <c r="V14" s="306" t="s">
        <v>603</v>
      </c>
    </row>
    <row r="15" spans="1:22" s="314" customFormat="1" ht="15" customHeight="1">
      <c r="A15" s="305">
        <v>9</v>
      </c>
      <c r="B15" s="306">
        <v>304091120520</v>
      </c>
      <c r="C15" s="307" t="s">
        <v>364</v>
      </c>
      <c r="D15" s="308" t="s">
        <v>365</v>
      </c>
      <c r="E15" s="308" t="s">
        <v>366</v>
      </c>
      <c r="F15" s="309" t="s">
        <v>447</v>
      </c>
      <c r="G15" s="309" t="s">
        <v>1</v>
      </c>
      <c r="H15" s="310">
        <v>36139</v>
      </c>
      <c r="I15" s="309">
        <v>15</v>
      </c>
      <c r="J15" s="311" t="s">
        <v>293</v>
      </c>
      <c r="K15" s="312" t="s">
        <v>292</v>
      </c>
      <c r="L15" s="312" t="s">
        <v>296</v>
      </c>
      <c r="M15" s="312" t="s">
        <v>294</v>
      </c>
      <c r="N15" s="309" t="s">
        <v>553</v>
      </c>
      <c r="O15" s="309" t="s">
        <v>204</v>
      </c>
      <c r="P15" s="311" t="s">
        <v>163</v>
      </c>
      <c r="Q15" s="311" t="s">
        <v>161</v>
      </c>
      <c r="R15" s="309" t="s">
        <v>472</v>
      </c>
      <c r="S15" s="309" t="s">
        <v>473</v>
      </c>
      <c r="T15" s="313"/>
      <c r="U15" s="313"/>
      <c r="V15" s="306" t="s">
        <v>644</v>
      </c>
    </row>
    <row r="16" spans="1:22" s="314" customFormat="1" ht="15" customHeight="1">
      <c r="A16" s="305">
        <v>10</v>
      </c>
      <c r="B16" s="306">
        <v>304091121443</v>
      </c>
      <c r="C16" s="317" t="s">
        <v>367</v>
      </c>
      <c r="D16" s="318" t="s">
        <v>474</v>
      </c>
      <c r="E16" s="318" t="s">
        <v>475</v>
      </c>
      <c r="F16" s="309" t="s">
        <v>451</v>
      </c>
      <c r="G16" s="309" t="s">
        <v>1</v>
      </c>
      <c r="H16" s="310">
        <v>35985</v>
      </c>
      <c r="I16" s="309">
        <v>15</v>
      </c>
      <c r="J16" s="311" t="s">
        <v>293</v>
      </c>
      <c r="K16" s="312" t="s">
        <v>292</v>
      </c>
      <c r="L16" s="312" t="s">
        <v>296</v>
      </c>
      <c r="M16" s="312" t="s">
        <v>294</v>
      </c>
      <c r="N16" s="309" t="s">
        <v>564</v>
      </c>
      <c r="O16" s="309" t="s">
        <v>549</v>
      </c>
      <c r="P16" s="311" t="s">
        <v>163</v>
      </c>
      <c r="Q16" s="311" t="s">
        <v>161</v>
      </c>
      <c r="R16" s="309" t="s">
        <v>476</v>
      </c>
      <c r="S16" s="309" t="s">
        <v>477</v>
      </c>
      <c r="T16" s="313"/>
      <c r="U16" s="313"/>
      <c r="V16" s="306" t="s">
        <v>604</v>
      </c>
    </row>
    <row r="17" spans="1:22" s="314" customFormat="1" ht="15" customHeight="1">
      <c r="A17" s="305">
        <v>11</v>
      </c>
      <c r="B17" s="306">
        <v>304091120882</v>
      </c>
      <c r="C17" s="307" t="s">
        <v>368</v>
      </c>
      <c r="D17" s="308" t="s">
        <v>369</v>
      </c>
      <c r="E17" s="308" t="s">
        <v>370</v>
      </c>
      <c r="F17" s="309" t="s">
        <v>450</v>
      </c>
      <c r="G17" s="309" t="s">
        <v>1</v>
      </c>
      <c r="H17" s="310">
        <v>35971</v>
      </c>
      <c r="I17" s="309">
        <v>15</v>
      </c>
      <c r="J17" s="311" t="s">
        <v>293</v>
      </c>
      <c r="K17" s="312" t="s">
        <v>292</v>
      </c>
      <c r="L17" s="312" t="s">
        <v>296</v>
      </c>
      <c r="M17" s="312" t="s">
        <v>294</v>
      </c>
      <c r="N17" s="309" t="s">
        <v>554</v>
      </c>
      <c r="O17" s="309" t="s">
        <v>555</v>
      </c>
      <c r="P17" s="311" t="s">
        <v>163</v>
      </c>
      <c r="Q17" s="311" t="s">
        <v>161</v>
      </c>
      <c r="R17" s="309" t="s">
        <v>478</v>
      </c>
      <c r="S17" s="309" t="s">
        <v>479</v>
      </c>
      <c r="T17" s="309" t="s">
        <v>595</v>
      </c>
      <c r="U17" s="309" t="s">
        <v>597</v>
      </c>
      <c r="V17" s="306" t="s">
        <v>605</v>
      </c>
    </row>
    <row r="18" spans="1:22" s="314" customFormat="1" ht="15" customHeight="1">
      <c r="A18" s="305">
        <v>12</v>
      </c>
      <c r="B18" s="306">
        <v>304091110676</v>
      </c>
      <c r="C18" s="317" t="s">
        <v>371</v>
      </c>
      <c r="D18" s="318" t="s">
        <v>372</v>
      </c>
      <c r="E18" s="318"/>
      <c r="F18" s="309"/>
      <c r="G18" s="309" t="s">
        <v>1</v>
      </c>
      <c r="H18" s="310">
        <v>36008</v>
      </c>
      <c r="I18" s="309">
        <v>15</v>
      </c>
      <c r="J18" s="311" t="s">
        <v>293</v>
      </c>
      <c r="K18" s="312" t="s">
        <v>292</v>
      </c>
      <c r="L18" s="312" t="s">
        <v>296</v>
      </c>
      <c r="M18" s="312" t="s">
        <v>492</v>
      </c>
      <c r="N18" s="311" t="s">
        <v>556</v>
      </c>
      <c r="O18" s="309" t="s">
        <v>555</v>
      </c>
      <c r="P18" s="311" t="s">
        <v>163</v>
      </c>
      <c r="Q18" s="311" t="s">
        <v>161</v>
      </c>
      <c r="R18" s="309"/>
      <c r="S18" s="309" t="s">
        <v>480</v>
      </c>
      <c r="T18" s="309" t="s">
        <v>596</v>
      </c>
      <c r="U18" s="309" t="s">
        <v>597</v>
      </c>
      <c r="V18" s="306" t="s">
        <v>606</v>
      </c>
    </row>
    <row r="19" spans="1:22" s="314" customFormat="1" ht="15" customHeight="1">
      <c r="A19" s="305">
        <v>13</v>
      </c>
      <c r="B19" s="306">
        <v>304091120017</v>
      </c>
      <c r="C19" s="307" t="s">
        <v>373</v>
      </c>
      <c r="D19" s="308" t="s">
        <v>374</v>
      </c>
      <c r="E19" s="308" t="s">
        <v>375</v>
      </c>
      <c r="F19" s="309" t="s">
        <v>452</v>
      </c>
      <c r="G19" s="309" t="s">
        <v>1</v>
      </c>
      <c r="H19" s="310">
        <v>35998</v>
      </c>
      <c r="I19" s="309">
        <v>15</v>
      </c>
      <c r="J19" s="311" t="s">
        <v>293</v>
      </c>
      <c r="K19" s="312" t="s">
        <v>292</v>
      </c>
      <c r="L19" s="312" t="s">
        <v>296</v>
      </c>
      <c r="M19" s="312" t="s">
        <v>594</v>
      </c>
      <c r="N19" s="309" t="s">
        <v>557</v>
      </c>
      <c r="O19" s="309" t="s">
        <v>558</v>
      </c>
      <c r="P19" s="311" t="s">
        <v>163</v>
      </c>
      <c r="Q19" s="311" t="s">
        <v>161</v>
      </c>
      <c r="R19" s="309" t="s">
        <v>481</v>
      </c>
      <c r="S19" s="309" t="s">
        <v>482</v>
      </c>
      <c r="T19" s="313"/>
      <c r="U19" s="309"/>
      <c r="V19" s="306" t="s">
        <v>607</v>
      </c>
    </row>
    <row r="20" spans="1:22" s="314" customFormat="1" ht="15" customHeight="1">
      <c r="A20" s="305">
        <v>14</v>
      </c>
      <c r="B20" s="306">
        <v>304091110726</v>
      </c>
      <c r="C20" s="307" t="s">
        <v>376</v>
      </c>
      <c r="D20" s="308" t="s">
        <v>377</v>
      </c>
      <c r="E20" s="308" t="s">
        <v>378</v>
      </c>
      <c r="F20" s="309" t="s">
        <v>453</v>
      </c>
      <c r="G20" s="309" t="s">
        <v>1</v>
      </c>
      <c r="H20" s="310">
        <v>36109</v>
      </c>
      <c r="I20" s="309">
        <v>15</v>
      </c>
      <c r="J20" s="311" t="s">
        <v>293</v>
      </c>
      <c r="K20" s="312" t="s">
        <v>292</v>
      </c>
      <c r="L20" s="312" t="s">
        <v>296</v>
      </c>
      <c r="M20" s="312" t="s">
        <v>294</v>
      </c>
      <c r="N20" s="319" t="s">
        <v>633</v>
      </c>
      <c r="O20" s="309" t="s">
        <v>563</v>
      </c>
      <c r="P20" s="311" t="s">
        <v>163</v>
      </c>
      <c r="Q20" s="311" t="s">
        <v>161</v>
      </c>
      <c r="R20" s="309" t="s">
        <v>483</v>
      </c>
      <c r="S20" s="309" t="s">
        <v>484</v>
      </c>
      <c r="T20" s="309" t="s">
        <v>598</v>
      </c>
      <c r="U20" s="309" t="s">
        <v>597</v>
      </c>
      <c r="V20" s="306" t="s">
        <v>608</v>
      </c>
    </row>
    <row r="21" spans="1:22" s="314" customFormat="1" ht="15" customHeight="1">
      <c r="A21" s="305">
        <v>15</v>
      </c>
      <c r="B21" s="306">
        <v>304091081979</v>
      </c>
      <c r="C21" s="320" t="s">
        <v>379</v>
      </c>
      <c r="D21" s="320" t="s">
        <v>380</v>
      </c>
      <c r="E21" s="320" t="s">
        <v>571</v>
      </c>
      <c r="F21" s="309" t="s">
        <v>454</v>
      </c>
      <c r="G21" s="309" t="s">
        <v>1</v>
      </c>
      <c r="H21" s="310">
        <v>34322</v>
      </c>
      <c r="I21" s="309">
        <v>20</v>
      </c>
      <c r="J21" s="311" t="s">
        <v>293</v>
      </c>
      <c r="K21" s="312" t="s">
        <v>292</v>
      </c>
      <c r="L21" s="312" t="s">
        <v>296</v>
      </c>
      <c r="M21" s="312" t="s">
        <v>568</v>
      </c>
      <c r="N21" s="309" t="s">
        <v>635</v>
      </c>
      <c r="O21" s="309" t="s">
        <v>549</v>
      </c>
      <c r="P21" s="311" t="s">
        <v>163</v>
      </c>
      <c r="Q21" s="311" t="s">
        <v>161</v>
      </c>
      <c r="R21" s="309" t="s">
        <v>569</v>
      </c>
      <c r="S21" s="309" t="s">
        <v>570</v>
      </c>
      <c r="T21" s="313"/>
      <c r="U21" s="313"/>
      <c r="V21" s="306" t="s">
        <v>646</v>
      </c>
    </row>
    <row r="22" spans="1:22" s="314" customFormat="1" ht="15" customHeight="1">
      <c r="A22" s="305">
        <v>16</v>
      </c>
      <c r="B22" s="306">
        <v>304091121529</v>
      </c>
      <c r="C22" s="307" t="s">
        <v>381</v>
      </c>
      <c r="D22" s="308" t="s">
        <v>382</v>
      </c>
      <c r="E22" s="308" t="s">
        <v>383</v>
      </c>
      <c r="F22" s="321" t="s">
        <v>203</v>
      </c>
      <c r="G22" s="309" t="s">
        <v>1</v>
      </c>
      <c r="H22" s="310">
        <v>35952</v>
      </c>
      <c r="I22" s="309">
        <v>16</v>
      </c>
      <c r="J22" s="311" t="s">
        <v>293</v>
      </c>
      <c r="K22" s="312" t="s">
        <v>292</v>
      </c>
      <c r="L22" s="312" t="s">
        <v>296</v>
      </c>
      <c r="M22" s="312" t="s">
        <v>294</v>
      </c>
      <c r="N22" s="309" t="s">
        <v>572</v>
      </c>
      <c r="O22" s="309" t="s">
        <v>555</v>
      </c>
      <c r="P22" s="311" t="s">
        <v>163</v>
      </c>
      <c r="Q22" s="311" t="s">
        <v>161</v>
      </c>
      <c r="R22" s="309" t="s">
        <v>485</v>
      </c>
      <c r="S22" s="309" t="s">
        <v>486</v>
      </c>
      <c r="T22" s="313"/>
      <c r="U22" s="313"/>
      <c r="V22" s="306" t="s">
        <v>609</v>
      </c>
    </row>
    <row r="23" spans="1:22" s="314" customFormat="1" ht="15" customHeight="1">
      <c r="A23" s="305">
        <v>17</v>
      </c>
      <c r="B23" s="306">
        <v>304091121069</v>
      </c>
      <c r="C23" s="317" t="s">
        <v>384</v>
      </c>
      <c r="D23" s="318" t="s">
        <v>385</v>
      </c>
      <c r="E23" s="318" t="s">
        <v>386</v>
      </c>
      <c r="F23" s="309" t="s">
        <v>205</v>
      </c>
      <c r="G23" s="309" t="s">
        <v>1</v>
      </c>
      <c r="H23" s="310">
        <v>35928</v>
      </c>
      <c r="I23" s="309">
        <v>16</v>
      </c>
      <c r="J23" s="311" t="s">
        <v>293</v>
      </c>
      <c r="K23" s="312" t="s">
        <v>292</v>
      </c>
      <c r="L23" s="312" t="s">
        <v>296</v>
      </c>
      <c r="M23" s="312" t="s">
        <v>294</v>
      </c>
      <c r="N23" s="309" t="s">
        <v>573</v>
      </c>
      <c r="O23" s="309" t="s">
        <v>558</v>
      </c>
      <c r="P23" s="311" t="s">
        <v>163</v>
      </c>
      <c r="Q23" s="311" t="s">
        <v>161</v>
      </c>
      <c r="R23" s="309" t="s">
        <v>487</v>
      </c>
      <c r="S23" s="309" t="s">
        <v>488</v>
      </c>
      <c r="T23" s="313"/>
      <c r="U23" s="313"/>
      <c r="V23" s="306" t="s">
        <v>610</v>
      </c>
    </row>
    <row r="24" spans="1:22" s="314" customFormat="1" ht="15" customHeight="1">
      <c r="A24" s="305">
        <v>18</v>
      </c>
      <c r="B24" s="306">
        <v>304091111015</v>
      </c>
      <c r="C24" s="307" t="s">
        <v>387</v>
      </c>
      <c r="D24" s="308" t="s">
        <v>388</v>
      </c>
      <c r="E24" s="308" t="s">
        <v>389</v>
      </c>
      <c r="F24" s="309" t="s">
        <v>449</v>
      </c>
      <c r="G24" s="309" t="s">
        <v>1</v>
      </c>
      <c r="H24" s="310">
        <v>36179</v>
      </c>
      <c r="I24" s="309">
        <v>14</v>
      </c>
      <c r="J24" s="311" t="s">
        <v>293</v>
      </c>
      <c r="K24" s="312" t="s">
        <v>292</v>
      </c>
      <c r="L24" s="312" t="s">
        <v>296</v>
      </c>
      <c r="M24" s="312" t="s">
        <v>491</v>
      </c>
      <c r="N24" s="309" t="s">
        <v>632</v>
      </c>
      <c r="O24" s="309" t="s">
        <v>555</v>
      </c>
      <c r="P24" s="311" t="s">
        <v>163</v>
      </c>
      <c r="Q24" s="311" t="s">
        <v>161</v>
      </c>
      <c r="R24" s="309" t="s">
        <v>489</v>
      </c>
      <c r="S24" s="309" t="s">
        <v>490</v>
      </c>
      <c r="T24" s="313"/>
      <c r="U24" s="313"/>
      <c r="V24" s="306" t="s">
        <v>611</v>
      </c>
    </row>
    <row r="25" spans="1:22" s="314" customFormat="1" ht="15" customHeight="1">
      <c r="A25" s="305">
        <v>19</v>
      </c>
      <c r="B25" s="306"/>
      <c r="C25" s="315"/>
      <c r="D25" s="315"/>
      <c r="E25" s="322"/>
      <c r="F25" s="309"/>
      <c r="G25" s="309"/>
      <c r="H25" s="310"/>
      <c r="I25" s="309"/>
      <c r="J25" s="311"/>
      <c r="K25" s="312"/>
      <c r="L25" s="312"/>
      <c r="M25" s="312"/>
      <c r="N25" s="309"/>
      <c r="O25" s="309"/>
      <c r="P25" s="311"/>
      <c r="Q25" s="311"/>
      <c r="R25" s="309"/>
      <c r="S25" s="309"/>
      <c r="T25" s="313"/>
      <c r="U25" s="313"/>
      <c r="V25" s="306"/>
    </row>
    <row r="26" spans="1:22" s="314" customFormat="1" ht="15" customHeight="1">
      <c r="A26" s="305">
        <v>20</v>
      </c>
      <c r="B26" s="306"/>
      <c r="C26" s="316"/>
      <c r="D26" s="316"/>
      <c r="E26" s="322"/>
      <c r="F26" s="309"/>
      <c r="G26" s="309"/>
      <c r="H26" s="310"/>
      <c r="I26" s="309"/>
      <c r="J26" s="311"/>
      <c r="K26" s="312"/>
      <c r="L26" s="312"/>
      <c r="M26" s="312"/>
      <c r="N26" s="309"/>
      <c r="O26" s="309"/>
      <c r="P26" s="311"/>
      <c r="Q26" s="311"/>
      <c r="R26" s="309"/>
      <c r="S26" s="309"/>
      <c r="T26" s="313"/>
      <c r="U26" s="313"/>
      <c r="V26" s="306"/>
    </row>
    <row r="27" spans="1:22" s="314" customFormat="1" ht="15" customHeight="1">
      <c r="A27" s="305">
        <v>21</v>
      </c>
      <c r="B27" s="306"/>
      <c r="C27" s="315"/>
      <c r="D27" s="315"/>
      <c r="E27" s="322"/>
      <c r="F27" s="309"/>
      <c r="G27" s="309"/>
      <c r="H27" s="310"/>
      <c r="I27" s="309"/>
      <c r="J27" s="311"/>
      <c r="K27" s="312"/>
      <c r="L27" s="312"/>
      <c r="M27" s="312"/>
      <c r="N27" s="309"/>
      <c r="O27" s="309"/>
      <c r="P27" s="311"/>
      <c r="Q27" s="311"/>
      <c r="R27" s="309"/>
      <c r="S27" s="309"/>
      <c r="T27" s="313"/>
      <c r="U27" s="313"/>
      <c r="V27" s="306"/>
    </row>
    <row r="28" spans="1:22" s="314" customFormat="1" ht="15" customHeight="1">
      <c r="A28" s="305">
        <v>22</v>
      </c>
      <c r="B28" s="306"/>
      <c r="C28" s="316"/>
      <c r="D28" s="316"/>
      <c r="E28" s="322"/>
      <c r="F28" s="309"/>
      <c r="G28" s="309"/>
      <c r="H28" s="310"/>
      <c r="I28" s="309"/>
      <c r="J28" s="311"/>
      <c r="K28" s="312"/>
      <c r="L28" s="312"/>
      <c r="M28" s="312"/>
      <c r="N28" s="309"/>
      <c r="O28" s="309"/>
      <c r="P28" s="311"/>
      <c r="Q28" s="311"/>
      <c r="R28" s="309"/>
      <c r="S28" s="309"/>
      <c r="T28" s="313"/>
      <c r="U28" s="313"/>
      <c r="V28" s="306"/>
    </row>
    <row r="29" spans="1:22" s="314" customFormat="1" ht="15" customHeight="1">
      <c r="A29" s="305">
        <v>23</v>
      </c>
      <c r="B29" s="306"/>
      <c r="C29" s="315"/>
      <c r="D29" s="315"/>
      <c r="E29" s="322"/>
      <c r="F29" s="309"/>
      <c r="G29" s="309"/>
      <c r="H29" s="310"/>
      <c r="I29" s="309"/>
      <c r="J29" s="311"/>
      <c r="K29" s="312"/>
      <c r="L29" s="312"/>
      <c r="M29" s="312"/>
      <c r="N29" s="309"/>
      <c r="O29" s="309"/>
      <c r="P29" s="311"/>
      <c r="Q29" s="311"/>
      <c r="R29" s="309"/>
      <c r="S29" s="309"/>
      <c r="T29" s="313"/>
      <c r="U29" s="313"/>
      <c r="V29" s="306"/>
    </row>
    <row r="30" spans="1:22" s="314" customFormat="1" ht="15" customHeight="1">
      <c r="A30" s="305">
        <v>24</v>
      </c>
      <c r="B30" s="306"/>
      <c r="C30" s="315"/>
      <c r="D30" s="315"/>
      <c r="E30" s="322"/>
      <c r="F30" s="309"/>
      <c r="G30" s="309"/>
      <c r="H30" s="310"/>
      <c r="I30" s="309"/>
      <c r="J30" s="311"/>
      <c r="K30" s="312"/>
      <c r="L30" s="312"/>
      <c r="M30" s="312"/>
      <c r="N30" s="309"/>
      <c r="O30" s="309"/>
      <c r="P30" s="311"/>
      <c r="Q30" s="311"/>
      <c r="R30" s="309"/>
      <c r="S30" s="309"/>
      <c r="T30" s="313"/>
      <c r="U30" s="313"/>
      <c r="V30" s="306"/>
    </row>
    <row r="31" spans="1:22" s="314" customFormat="1" ht="15" customHeight="1">
      <c r="A31" s="305">
        <v>25</v>
      </c>
      <c r="B31" s="306"/>
      <c r="C31" s="315"/>
      <c r="D31" s="315"/>
      <c r="E31" s="322"/>
      <c r="F31" s="309"/>
      <c r="G31" s="309"/>
      <c r="H31" s="310"/>
      <c r="I31" s="309"/>
      <c r="J31" s="311"/>
      <c r="K31" s="312"/>
      <c r="L31" s="312"/>
      <c r="M31" s="312"/>
      <c r="N31" s="309"/>
      <c r="O31" s="309"/>
      <c r="P31" s="311"/>
      <c r="Q31" s="311"/>
      <c r="R31" s="309"/>
      <c r="S31" s="309"/>
      <c r="T31" s="313"/>
      <c r="U31" s="313"/>
      <c r="V31" s="306"/>
    </row>
    <row r="32" spans="1:22" s="328" customFormat="1" ht="13.5" customHeight="1">
      <c r="A32" s="323"/>
      <c r="B32" s="324"/>
      <c r="C32" s="694"/>
      <c r="D32" s="694"/>
      <c r="E32" s="322"/>
      <c r="F32" s="325"/>
      <c r="G32" s="325"/>
      <c r="H32" s="326"/>
      <c r="I32" s="309"/>
      <c r="J32" s="311"/>
      <c r="K32" s="312"/>
      <c r="L32" s="312"/>
      <c r="M32" s="312"/>
      <c r="N32" s="309"/>
      <c r="O32" s="327"/>
      <c r="P32" s="311"/>
      <c r="Q32" s="311"/>
      <c r="R32" s="309"/>
      <c r="S32" s="309"/>
      <c r="T32" s="327"/>
      <c r="U32" s="327"/>
      <c r="V32" s="306"/>
    </row>
    <row r="33" spans="1:22" s="314" customFormat="1" ht="15" customHeight="1">
      <c r="A33" s="305">
        <v>1</v>
      </c>
      <c r="B33" s="306">
        <v>304091110001</v>
      </c>
      <c r="C33" s="317" t="s">
        <v>390</v>
      </c>
      <c r="D33" s="318" t="s">
        <v>391</v>
      </c>
      <c r="E33" s="318" t="s">
        <v>392</v>
      </c>
      <c r="F33" s="309" t="s">
        <v>455</v>
      </c>
      <c r="G33" s="309" t="s">
        <v>2</v>
      </c>
      <c r="H33" s="310">
        <v>36190</v>
      </c>
      <c r="I33" s="309">
        <v>14</v>
      </c>
      <c r="J33" s="311" t="s">
        <v>293</v>
      </c>
      <c r="K33" s="312" t="s">
        <v>292</v>
      </c>
      <c r="L33" s="312" t="s">
        <v>296</v>
      </c>
      <c r="M33" s="312" t="s">
        <v>294</v>
      </c>
      <c r="N33" s="309" t="s">
        <v>574</v>
      </c>
      <c r="O33" s="309" t="s">
        <v>552</v>
      </c>
      <c r="P33" s="311" t="s">
        <v>163</v>
      </c>
      <c r="Q33" s="311" t="s">
        <v>161</v>
      </c>
      <c r="R33" s="309" t="s">
        <v>493</v>
      </c>
      <c r="S33" s="309" t="s">
        <v>494</v>
      </c>
      <c r="T33" s="313"/>
      <c r="U33" s="313"/>
      <c r="V33" s="306" t="s">
        <v>641</v>
      </c>
    </row>
    <row r="34" spans="1:22" s="314" customFormat="1" ht="15" customHeight="1">
      <c r="A34" s="305">
        <v>2</v>
      </c>
      <c r="B34" s="306">
        <v>304091121569</v>
      </c>
      <c r="C34" s="307" t="s">
        <v>393</v>
      </c>
      <c r="D34" s="308" t="s">
        <v>394</v>
      </c>
      <c r="E34" s="308" t="s">
        <v>395</v>
      </c>
      <c r="F34" s="309" t="s">
        <v>450</v>
      </c>
      <c r="G34" s="309" t="s">
        <v>2</v>
      </c>
      <c r="H34" s="310">
        <v>36400</v>
      </c>
      <c r="I34" s="309">
        <v>14</v>
      </c>
      <c r="J34" s="311" t="s">
        <v>293</v>
      </c>
      <c r="K34" s="312" t="s">
        <v>292</v>
      </c>
      <c r="L34" s="312" t="s">
        <v>296</v>
      </c>
      <c r="M34" s="312" t="s">
        <v>294</v>
      </c>
      <c r="N34" s="309" t="s">
        <v>575</v>
      </c>
      <c r="O34" s="309" t="s">
        <v>555</v>
      </c>
      <c r="P34" s="311" t="s">
        <v>163</v>
      </c>
      <c r="Q34" s="311" t="s">
        <v>161</v>
      </c>
      <c r="R34" s="309" t="s">
        <v>495</v>
      </c>
      <c r="S34" s="309" t="s">
        <v>496</v>
      </c>
      <c r="T34" s="313"/>
      <c r="U34" s="313"/>
      <c r="V34" s="306" t="s">
        <v>612</v>
      </c>
    </row>
    <row r="35" spans="1:22" s="314" customFormat="1" ht="15" customHeight="1">
      <c r="A35" s="305">
        <v>3</v>
      </c>
      <c r="B35" s="306">
        <v>304091110083</v>
      </c>
      <c r="C35" s="307" t="s">
        <v>396</v>
      </c>
      <c r="D35" s="308" t="s">
        <v>397</v>
      </c>
      <c r="E35" s="308" t="s">
        <v>497</v>
      </c>
      <c r="F35" s="309" t="s">
        <v>456</v>
      </c>
      <c r="G35" s="309" t="s">
        <v>2</v>
      </c>
      <c r="H35" s="310">
        <v>35972</v>
      </c>
      <c r="I35" s="309">
        <v>15</v>
      </c>
      <c r="J35" s="311" t="s">
        <v>293</v>
      </c>
      <c r="K35" s="312" t="s">
        <v>292</v>
      </c>
      <c r="L35" s="312" t="s">
        <v>296</v>
      </c>
      <c r="M35" s="312" t="s">
        <v>536</v>
      </c>
      <c r="N35" s="309" t="s">
        <v>576</v>
      </c>
      <c r="O35" s="309" t="s">
        <v>539</v>
      </c>
      <c r="P35" s="311" t="s">
        <v>163</v>
      </c>
      <c r="Q35" s="311" t="s">
        <v>161</v>
      </c>
      <c r="R35" s="309" t="s">
        <v>537</v>
      </c>
      <c r="S35" s="309" t="s">
        <v>538</v>
      </c>
      <c r="T35" s="313"/>
      <c r="U35" s="313"/>
      <c r="V35" s="306" t="s">
        <v>613</v>
      </c>
    </row>
    <row r="36" spans="1:22" s="314" customFormat="1" ht="15" customHeight="1">
      <c r="A36" s="305">
        <v>4</v>
      </c>
      <c r="B36" s="306">
        <v>304091110219</v>
      </c>
      <c r="C36" s="307" t="s">
        <v>398</v>
      </c>
      <c r="D36" s="308" t="s">
        <v>399</v>
      </c>
      <c r="E36" s="308" t="s">
        <v>400</v>
      </c>
      <c r="F36" s="309" t="s">
        <v>457</v>
      </c>
      <c r="G36" s="309" t="s">
        <v>2</v>
      </c>
      <c r="H36" s="310">
        <v>36157</v>
      </c>
      <c r="I36" s="309">
        <v>15</v>
      </c>
      <c r="J36" s="311" t="s">
        <v>293</v>
      </c>
      <c r="K36" s="312" t="s">
        <v>292</v>
      </c>
      <c r="L36" s="312" t="s">
        <v>296</v>
      </c>
      <c r="M36" s="312" t="s">
        <v>294</v>
      </c>
      <c r="N36" s="309" t="s">
        <v>577</v>
      </c>
      <c r="O36" s="309" t="s">
        <v>204</v>
      </c>
      <c r="P36" s="311" t="s">
        <v>163</v>
      </c>
      <c r="Q36" s="311" t="s">
        <v>161</v>
      </c>
      <c r="R36" s="309" t="s">
        <v>498</v>
      </c>
      <c r="S36" s="309" t="s">
        <v>499</v>
      </c>
      <c r="T36" s="313"/>
      <c r="U36" s="313"/>
      <c r="V36" s="306" t="s">
        <v>614</v>
      </c>
    </row>
    <row r="37" spans="1:22" s="314" customFormat="1" ht="15" customHeight="1">
      <c r="A37" s="305">
        <v>5</v>
      </c>
      <c r="B37" s="306">
        <v>304091110230</v>
      </c>
      <c r="C37" s="307" t="s">
        <v>401</v>
      </c>
      <c r="D37" s="308" t="s">
        <v>402</v>
      </c>
      <c r="E37" s="308" t="s">
        <v>403</v>
      </c>
      <c r="F37" s="309" t="s">
        <v>458</v>
      </c>
      <c r="G37" s="309" t="s">
        <v>2</v>
      </c>
      <c r="H37" s="310">
        <v>36322</v>
      </c>
      <c r="I37" s="309">
        <v>14</v>
      </c>
      <c r="J37" s="311" t="s">
        <v>293</v>
      </c>
      <c r="K37" s="312" t="s">
        <v>292</v>
      </c>
      <c r="L37" s="312" t="s">
        <v>296</v>
      </c>
      <c r="M37" s="312" t="s">
        <v>294</v>
      </c>
      <c r="N37" s="309" t="s">
        <v>575</v>
      </c>
      <c r="O37" s="309" t="s">
        <v>555</v>
      </c>
      <c r="P37" s="311" t="s">
        <v>163</v>
      </c>
      <c r="Q37" s="311" t="s">
        <v>161</v>
      </c>
      <c r="R37" s="309" t="s">
        <v>500</v>
      </c>
      <c r="S37" s="309" t="s">
        <v>501</v>
      </c>
      <c r="T37" s="313"/>
      <c r="U37" s="313"/>
      <c r="V37" s="306" t="s">
        <v>615</v>
      </c>
    </row>
    <row r="38" spans="1:22" s="314" customFormat="1" ht="15" customHeight="1">
      <c r="A38" s="305">
        <v>6</v>
      </c>
      <c r="B38" s="306">
        <v>304091120285</v>
      </c>
      <c r="C38" s="317" t="s">
        <v>404</v>
      </c>
      <c r="D38" s="318" t="s">
        <v>405</v>
      </c>
      <c r="E38" s="318" t="s">
        <v>529</v>
      </c>
      <c r="F38" s="309" t="s">
        <v>456</v>
      </c>
      <c r="G38" s="309" t="s">
        <v>2</v>
      </c>
      <c r="H38" s="310">
        <v>36023</v>
      </c>
      <c r="I38" s="309">
        <v>15</v>
      </c>
      <c r="J38" s="311" t="s">
        <v>293</v>
      </c>
      <c r="K38" s="312" t="s">
        <v>292</v>
      </c>
      <c r="L38" s="312" t="s">
        <v>296</v>
      </c>
      <c r="M38" s="312" t="s">
        <v>294</v>
      </c>
      <c r="N38" s="309" t="s">
        <v>578</v>
      </c>
      <c r="O38" s="309" t="s">
        <v>204</v>
      </c>
      <c r="P38" s="311" t="s">
        <v>163</v>
      </c>
      <c r="Q38" s="311" t="s">
        <v>161</v>
      </c>
      <c r="R38" s="309" t="s">
        <v>527</v>
      </c>
      <c r="S38" s="309" t="s">
        <v>528</v>
      </c>
      <c r="T38" s="313"/>
      <c r="U38" s="313"/>
      <c r="V38" s="306" t="s">
        <v>616</v>
      </c>
    </row>
    <row r="39" spans="1:22" s="314" customFormat="1" ht="15" customHeight="1">
      <c r="A39" s="305">
        <v>7</v>
      </c>
      <c r="B39" s="306">
        <v>304091122395</v>
      </c>
      <c r="C39" s="307" t="s">
        <v>406</v>
      </c>
      <c r="D39" s="308" t="s">
        <v>407</v>
      </c>
      <c r="E39" s="308" t="s">
        <v>408</v>
      </c>
      <c r="F39" s="309" t="s">
        <v>453</v>
      </c>
      <c r="G39" s="309" t="s">
        <v>2</v>
      </c>
      <c r="H39" s="310">
        <v>36117</v>
      </c>
      <c r="I39" s="309">
        <v>15</v>
      </c>
      <c r="J39" s="311" t="s">
        <v>293</v>
      </c>
      <c r="K39" s="312" t="s">
        <v>292</v>
      </c>
      <c r="L39" s="312" t="s">
        <v>296</v>
      </c>
      <c r="M39" s="312" t="s">
        <v>544</v>
      </c>
      <c r="N39" s="311" t="s">
        <v>579</v>
      </c>
      <c r="O39" s="309" t="s">
        <v>580</v>
      </c>
      <c r="P39" s="311" t="s">
        <v>163</v>
      </c>
      <c r="Q39" s="311" t="s">
        <v>161</v>
      </c>
      <c r="R39" s="309" t="s">
        <v>502</v>
      </c>
      <c r="S39" s="309" t="s">
        <v>503</v>
      </c>
      <c r="T39" s="313"/>
      <c r="U39" s="313"/>
      <c r="V39" s="306" t="s">
        <v>617</v>
      </c>
    </row>
    <row r="40" spans="1:22" s="314" customFormat="1" ht="15" customHeight="1">
      <c r="A40" s="305">
        <v>8</v>
      </c>
      <c r="B40" s="306">
        <v>304091110392</v>
      </c>
      <c r="C40" s="307" t="s">
        <v>409</v>
      </c>
      <c r="D40" s="308" t="s">
        <v>410</v>
      </c>
      <c r="E40" s="308" t="s">
        <v>411</v>
      </c>
      <c r="F40" s="309" t="s">
        <v>457</v>
      </c>
      <c r="G40" s="309" t="s">
        <v>2</v>
      </c>
      <c r="H40" s="310">
        <v>36060</v>
      </c>
      <c r="I40" s="309">
        <v>15</v>
      </c>
      <c r="J40" s="311" t="s">
        <v>293</v>
      </c>
      <c r="K40" s="312" t="s">
        <v>292</v>
      </c>
      <c r="L40" s="312" t="s">
        <v>296</v>
      </c>
      <c r="M40" s="312" t="s">
        <v>294</v>
      </c>
      <c r="N40" s="309" t="s">
        <v>581</v>
      </c>
      <c r="O40" s="309" t="s">
        <v>558</v>
      </c>
      <c r="P40" s="311" t="s">
        <v>163</v>
      </c>
      <c r="Q40" s="311" t="s">
        <v>161</v>
      </c>
      <c r="R40" s="309" t="s">
        <v>504</v>
      </c>
      <c r="S40" s="309" t="s">
        <v>505</v>
      </c>
      <c r="T40" s="313"/>
      <c r="U40" s="313"/>
      <c r="V40" s="306" t="s">
        <v>618</v>
      </c>
    </row>
    <row r="41" spans="1:22" s="314" customFormat="1" ht="15" customHeight="1">
      <c r="A41" s="305">
        <v>9</v>
      </c>
      <c r="B41" s="306">
        <v>304091110417</v>
      </c>
      <c r="C41" s="317" t="s">
        <v>412</v>
      </c>
      <c r="D41" s="318" t="s">
        <v>413</v>
      </c>
      <c r="E41" s="318" t="s">
        <v>414</v>
      </c>
      <c r="F41" s="309" t="s">
        <v>447</v>
      </c>
      <c r="G41" s="309" t="s">
        <v>2</v>
      </c>
      <c r="H41" s="310">
        <v>36069</v>
      </c>
      <c r="I41" s="309">
        <v>15</v>
      </c>
      <c r="J41" s="311" t="s">
        <v>293</v>
      </c>
      <c r="K41" s="312" t="s">
        <v>292</v>
      </c>
      <c r="L41" s="312" t="s">
        <v>296</v>
      </c>
      <c r="M41" s="312" t="s">
        <v>294</v>
      </c>
      <c r="N41" s="329" t="s">
        <v>582</v>
      </c>
      <c r="O41" s="309" t="s">
        <v>558</v>
      </c>
      <c r="P41" s="311" t="s">
        <v>163</v>
      </c>
      <c r="Q41" s="311" t="s">
        <v>161</v>
      </c>
      <c r="R41" s="309" t="s">
        <v>642</v>
      </c>
      <c r="S41" s="309" t="s">
        <v>643</v>
      </c>
      <c r="T41" s="313"/>
      <c r="U41" s="313"/>
      <c r="V41" s="306" t="s">
        <v>619</v>
      </c>
    </row>
    <row r="42" spans="1:22" s="314" customFormat="1" ht="15" customHeight="1">
      <c r="A42" s="305">
        <v>10</v>
      </c>
      <c r="B42" s="306">
        <v>304091110445</v>
      </c>
      <c r="C42" s="307" t="s">
        <v>415</v>
      </c>
      <c r="D42" s="308" t="s">
        <v>416</v>
      </c>
      <c r="E42" s="308" t="s">
        <v>417</v>
      </c>
      <c r="F42" s="309" t="s">
        <v>454</v>
      </c>
      <c r="G42" s="309" t="s">
        <v>2</v>
      </c>
      <c r="H42" s="310">
        <v>36058</v>
      </c>
      <c r="I42" s="309">
        <v>15</v>
      </c>
      <c r="J42" s="311" t="s">
        <v>293</v>
      </c>
      <c r="K42" s="312" t="s">
        <v>292</v>
      </c>
      <c r="L42" s="312" t="s">
        <v>296</v>
      </c>
      <c r="M42" s="312" t="s">
        <v>294</v>
      </c>
      <c r="N42" s="309" t="s">
        <v>583</v>
      </c>
      <c r="O42" s="309" t="s">
        <v>584</v>
      </c>
      <c r="P42" s="311" t="s">
        <v>163</v>
      </c>
      <c r="Q42" s="311" t="s">
        <v>161</v>
      </c>
      <c r="R42" s="309" t="s">
        <v>524</v>
      </c>
      <c r="S42" s="309" t="s">
        <v>525</v>
      </c>
      <c r="T42" s="313"/>
      <c r="U42" s="313"/>
      <c r="V42" s="306" t="s">
        <v>620</v>
      </c>
    </row>
    <row r="43" spans="1:22" s="314" customFormat="1" ht="15" customHeight="1">
      <c r="A43" s="305">
        <v>11</v>
      </c>
      <c r="B43" s="306">
        <v>304091130546</v>
      </c>
      <c r="C43" s="307" t="s">
        <v>418</v>
      </c>
      <c r="D43" s="308" t="s">
        <v>419</v>
      </c>
      <c r="E43" s="308" t="s">
        <v>420</v>
      </c>
      <c r="F43" s="309" t="s">
        <v>450</v>
      </c>
      <c r="G43" s="309" t="s">
        <v>2</v>
      </c>
      <c r="H43" s="310">
        <v>36398</v>
      </c>
      <c r="I43" s="309">
        <v>14</v>
      </c>
      <c r="J43" s="311" t="s">
        <v>293</v>
      </c>
      <c r="K43" s="312" t="s">
        <v>292</v>
      </c>
      <c r="L43" s="312" t="s">
        <v>296</v>
      </c>
      <c r="M43" s="312" t="s">
        <v>294</v>
      </c>
      <c r="N43" s="330" t="s">
        <v>585</v>
      </c>
      <c r="O43" s="309" t="s">
        <v>543</v>
      </c>
      <c r="P43" s="311" t="s">
        <v>163</v>
      </c>
      <c r="Q43" s="311" t="s">
        <v>161</v>
      </c>
      <c r="R43" s="309" t="s">
        <v>506</v>
      </c>
      <c r="S43" s="309" t="s">
        <v>507</v>
      </c>
      <c r="T43" s="313"/>
      <c r="U43" s="313"/>
      <c r="V43" s="306" t="s">
        <v>621</v>
      </c>
    </row>
    <row r="44" spans="1:22" s="314" customFormat="1" ht="15" customHeight="1">
      <c r="A44" s="305">
        <v>12</v>
      </c>
      <c r="B44" s="306">
        <v>304091110644</v>
      </c>
      <c r="C44" s="307" t="s">
        <v>421</v>
      </c>
      <c r="D44" s="308" t="s">
        <v>508</v>
      </c>
      <c r="E44" s="308" t="s">
        <v>422</v>
      </c>
      <c r="F44" s="309" t="s">
        <v>448</v>
      </c>
      <c r="G44" s="309" t="s">
        <v>2</v>
      </c>
      <c r="H44" s="310">
        <v>36379</v>
      </c>
      <c r="I44" s="309">
        <v>14</v>
      </c>
      <c r="J44" s="311" t="s">
        <v>293</v>
      </c>
      <c r="K44" s="312" t="s">
        <v>292</v>
      </c>
      <c r="L44" s="312" t="s">
        <v>296</v>
      </c>
      <c r="M44" s="312" t="s">
        <v>294</v>
      </c>
      <c r="N44" s="309" t="s">
        <v>636</v>
      </c>
      <c r="O44" s="309" t="s">
        <v>549</v>
      </c>
      <c r="P44" s="311" t="s">
        <v>163</v>
      </c>
      <c r="Q44" s="311" t="s">
        <v>161</v>
      </c>
      <c r="R44" s="309" t="s">
        <v>509</v>
      </c>
      <c r="S44" s="309" t="s">
        <v>510</v>
      </c>
      <c r="T44" s="313"/>
      <c r="U44" s="313"/>
      <c r="V44" s="306" t="s">
        <v>623</v>
      </c>
    </row>
    <row r="45" spans="1:22" s="314" customFormat="1" ht="15" customHeight="1">
      <c r="A45" s="305">
        <v>13</v>
      </c>
      <c r="B45" s="306">
        <v>304091110649</v>
      </c>
      <c r="C45" s="307" t="s">
        <v>423</v>
      </c>
      <c r="D45" s="308" t="s">
        <v>424</v>
      </c>
      <c r="E45" s="308" t="s">
        <v>425</v>
      </c>
      <c r="F45" s="309" t="s">
        <v>446</v>
      </c>
      <c r="G45" s="309" t="s">
        <v>2</v>
      </c>
      <c r="H45" s="310">
        <v>36279</v>
      </c>
      <c r="I45" s="309">
        <v>14</v>
      </c>
      <c r="J45" s="311" t="s">
        <v>293</v>
      </c>
      <c r="K45" s="312" t="s">
        <v>292</v>
      </c>
      <c r="L45" s="312" t="s">
        <v>296</v>
      </c>
      <c r="M45" s="312" t="s">
        <v>294</v>
      </c>
      <c r="N45" s="311" t="s">
        <v>586</v>
      </c>
      <c r="O45" s="309" t="s">
        <v>587</v>
      </c>
      <c r="P45" s="311" t="s">
        <v>163</v>
      </c>
      <c r="Q45" s="311" t="s">
        <v>161</v>
      </c>
      <c r="R45" s="309" t="s">
        <v>511</v>
      </c>
      <c r="S45" s="309" t="s">
        <v>512</v>
      </c>
      <c r="T45" s="313"/>
      <c r="U45" s="313"/>
      <c r="V45" s="306" t="s">
        <v>622</v>
      </c>
    </row>
    <row r="46" spans="1:22" s="314" customFormat="1" ht="15" customHeight="1">
      <c r="A46" s="305">
        <v>14</v>
      </c>
      <c r="B46" s="306">
        <v>304091110659</v>
      </c>
      <c r="C46" s="307" t="s">
        <v>426</v>
      </c>
      <c r="D46" s="308" t="s">
        <v>427</v>
      </c>
      <c r="E46" s="308" t="s">
        <v>428</v>
      </c>
      <c r="F46" s="309" t="s">
        <v>205</v>
      </c>
      <c r="G46" s="309" t="s">
        <v>2</v>
      </c>
      <c r="H46" s="310">
        <v>36176</v>
      </c>
      <c r="I46" s="309">
        <v>14</v>
      </c>
      <c r="J46" s="311" t="s">
        <v>293</v>
      </c>
      <c r="K46" s="312" t="s">
        <v>292</v>
      </c>
      <c r="L46" s="312" t="s">
        <v>296</v>
      </c>
      <c r="M46" s="312" t="s">
        <v>294</v>
      </c>
      <c r="N46" s="331" t="s">
        <v>592</v>
      </c>
      <c r="O46" s="309" t="s">
        <v>555</v>
      </c>
      <c r="P46" s="311" t="s">
        <v>163</v>
      </c>
      <c r="Q46" s="311" t="s">
        <v>161</v>
      </c>
      <c r="R46" s="309" t="s">
        <v>513</v>
      </c>
      <c r="S46" s="309" t="s">
        <v>514</v>
      </c>
      <c r="T46" s="313"/>
      <c r="U46" s="313"/>
      <c r="V46" s="306"/>
    </row>
    <row r="47" spans="1:22" s="314" customFormat="1" ht="15" customHeight="1">
      <c r="A47" s="305">
        <v>15</v>
      </c>
      <c r="B47" s="306">
        <v>304091110735</v>
      </c>
      <c r="C47" s="307" t="s">
        <v>429</v>
      </c>
      <c r="D47" s="308" t="s">
        <v>430</v>
      </c>
      <c r="E47" s="308" t="s">
        <v>431</v>
      </c>
      <c r="F47" s="321" t="s">
        <v>205</v>
      </c>
      <c r="G47" s="309" t="s">
        <v>2</v>
      </c>
      <c r="H47" s="310">
        <v>35889</v>
      </c>
      <c r="I47" s="309">
        <v>15</v>
      </c>
      <c r="J47" s="311" t="s">
        <v>293</v>
      </c>
      <c r="K47" s="312" t="s">
        <v>292</v>
      </c>
      <c r="L47" s="312" t="s">
        <v>296</v>
      </c>
      <c r="M47" s="312" t="s">
        <v>294</v>
      </c>
      <c r="N47" s="309" t="s">
        <v>542</v>
      </c>
      <c r="O47" s="309" t="s">
        <v>543</v>
      </c>
      <c r="P47" s="311" t="s">
        <v>163</v>
      </c>
      <c r="Q47" s="311" t="s">
        <v>161</v>
      </c>
      <c r="R47" s="309" t="s">
        <v>515</v>
      </c>
      <c r="S47" s="309" t="s">
        <v>516</v>
      </c>
      <c r="T47" s="313"/>
      <c r="U47" s="313"/>
      <c r="V47" s="306" t="s">
        <v>624</v>
      </c>
    </row>
    <row r="48" spans="1:22" s="314" customFormat="1" ht="15" customHeight="1">
      <c r="A48" s="305">
        <v>16</v>
      </c>
      <c r="B48" s="306">
        <v>304091120170</v>
      </c>
      <c r="C48" s="307" t="s">
        <v>432</v>
      </c>
      <c r="D48" s="308" t="s">
        <v>433</v>
      </c>
      <c r="E48" s="308" t="s">
        <v>408</v>
      </c>
      <c r="F48" s="309" t="s">
        <v>453</v>
      </c>
      <c r="G48" s="309" t="s">
        <v>2</v>
      </c>
      <c r="H48" s="310">
        <v>36237</v>
      </c>
      <c r="I48" s="309">
        <v>14</v>
      </c>
      <c r="J48" s="311" t="s">
        <v>293</v>
      </c>
      <c r="K48" s="312" t="s">
        <v>292</v>
      </c>
      <c r="L48" s="312" t="s">
        <v>296</v>
      </c>
      <c r="M48" s="312" t="s">
        <v>517</v>
      </c>
      <c r="N48" s="309" t="s">
        <v>588</v>
      </c>
      <c r="O48" s="309" t="s">
        <v>580</v>
      </c>
      <c r="P48" s="311" t="s">
        <v>163</v>
      </c>
      <c r="Q48" s="311" t="s">
        <v>161</v>
      </c>
      <c r="R48" s="309" t="s">
        <v>518</v>
      </c>
      <c r="S48" s="309" t="s">
        <v>519</v>
      </c>
      <c r="T48" s="313"/>
      <c r="U48" s="313"/>
      <c r="V48" s="306" t="s">
        <v>625</v>
      </c>
    </row>
    <row r="49" spans="1:22" s="314" customFormat="1" ht="15" customHeight="1">
      <c r="A49" s="305">
        <v>17</v>
      </c>
      <c r="B49" s="306">
        <v>304091120181</v>
      </c>
      <c r="C49" s="307" t="s">
        <v>434</v>
      </c>
      <c r="D49" s="308" t="s">
        <v>435</v>
      </c>
      <c r="E49" s="308" t="s">
        <v>520</v>
      </c>
      <c r="F49" s="309" t="s">
        <v>453</v>
      </c>
      <c r="G49" s="309" t="s">
        <v>2</v>
      </c>
      <c r="H49" s="310">
        <v>36276</v>
      </c>
      <c r="I49" s="309">
        <v>14</v>
      </c>
      <c r="J49" s="311" t="s">
        <v>293</v>
      </c>
      <c r="K49" s="312" t="s">
        <v>292</v>
      </c>
      <c r="L49" s="312" t="s">
        <v>296</v>
      </c>
      <c r="M49" s="312" t="s">
        <v>294</v>
      </c>
      <c r="N49" s="309" t="s">
        <v>589</v>
      </c>
      <c r="O49" s="309" t="s">
        <v>204</v>
      </c>
      <c r="P49" s="311" t="s">
        <v>163</v>
      </c>
      <c r="Q49" s="311" t="s">
        <v>161</v>
      </c>
      <c r="R49" s="309" t="s">
        <v>531</v>
      </c>
      <c r="S49" s="309" t="s">
        <v>521</v>
      </c>
      <c r="T49" s="309" t="s">
        <v>599</v>
      </c>
      <c r="U49" s="309" t="s">
        <v>597</v>
      </c>
      <c r="V49" s="306" t="s">
        <v>626</v>
      </c>
    </row>
    <row r="50" spans="1:22" s="314" customFormat="1" ht="15" customHeight="1">
      <c r="A50" s="305">
        <v>18</v>
      </c>
      <c r="B50" s="306">
        <v>304091120630</v>
      </c>
      <c r="C50" s="307" t="s">
        <v>436</v>
      </c>
      <c r="D50" s="308" t="s">
        <v>437</v>
      </c>
      <c r="E50" s="308" t="s">
        <v>530</v>
      </c>
      <c r="F50" s="309" t="s">
        <v>451</v>
      </c>
      <c r="G50" s="309" t="s">
        <v>2</v>
      </c>
      <c r="H50" s="310">
        <v>36171</v>
      </c>
      <c r="I50" s="309">
        <v>14</v>
      </c>
      <c r="J50" s="311" t="s">
        <v>293</v>
      </c>
      <c r="K50" s="312" t="s">
        <v>292</v>
      </c>
      <c r="L50" s="312" t="s">
        <v>296</v>
      </c>
      <c r="M50" s="312" t="s">
        <v>294</v>
      </c>
      <c r="N50" s="309" t="s">
        <v>534</v>
      </c>
      <c r="O50" s="309" t="s">
        <v>535</v>
      </c>
      <c r="P50" s="311" t="s">
        <v>163</v>
      </c>
      <c r="Q50" s="311" t="s">
        <v>161</v>
      </c>
      <c r="R50" s="309" t="s">
        <v>532</v>
      </c>
      <c r="S50" s="309" t="s">
        <v>533</v>
      </c>
      <c r="T50" s="313"/>
      <c r="U50" s="313"/>
      <c r="V50" s="306" t="s">
        <v>627</v>
      </c>
    </row>
    <row r="51" spans="1:22" s="314" customFormat="1" ht="15" customHeight="1">
      <c r="A51" s="305">
        <v>19</v>
      </c>
      <c r="B51" s="306">
        <v>304091130076</v>
      </c>
      <c r="C51" s="307" t="s">
        <v>438</v>
      </c>
      <c r="D51" s="308" t="s">
        <v>439</v>
      </c>
      <c r="E51" s="308" t="s">
        <v>440</v>
      </c>
      <c r="F51" s="309" t="s">
        <v>447</v>
      </c>
      <c r="G51" s="309" t="s">
        <v>2</v>
      </c>
      <c r="H51" s="310">
        <v>36375</v>
      </c>
      <c r="I51" s="309">
        <v>14</v>
      </c>
      <c r="J51" s="311" t="s">
        <v>293</v>
      </c>
      <c r="K51" s="312" t="s">
        <v>292</v>
      </c>
      <c r="L51" s="312" t="s">
        <v>296</v>
      </c>
      <c r="M51" s="312" t="s">
        <v>294</v>
      </c>
      <c r="N51" s="309" t="s">
        <v>590</v>
      </c>
      <c r="O51" s="309" t="s">
        <v>591</v>
      </c>
      <c r="P51" s="311" t="s">
        <v>163</v>
      </c>
      <c r="Q51" s="311" t="s">
        <v>161</v>
      </c>
      <c r="R51" s="309" t="s">
        <v>526</v>
      </c>
      <c r="S51" s="309" t="s">
        <v>637</v>
      </c>
      <c r="T51" s="313"/>
      <c r="U51" s="313"/>
      <c r="V51" s="306" t="s">
        <v>628</v>
      </c>
    </row>
    <row r="52" spans="1:22" s="314" customFormat="1" ht="15" customHeight="1">
      <c r="A52" s="305">
        <v>20</v>
      </c>
      <c r="B52" s="306">
        <v>304091121026</v>
      </c>
      <c r="C52" s="307" t="s">
        <v>441</v>
      </c>
      <c r="D52" s="308" t="s">
        <v>442</v>
      </c>
      <c r="E52" s="308" t="s">
        <v>443</v>
      </c>
      <c r="F52" s="309" t="s">
        <v>456</v>
      </c>
      <c r="G52" s="309" t="s">
        <v>2</v>
      </c>
      <c r="H52" s="310">
        <v>35928</v>
      </c>
      <c r="I52" s="309">
        <v>15</v>
      </c>
      <c r="J52" s="311" t="s">
        <v>293</v>
      </c>
      <c r="K52" s="312" t="s">
        <v>292</v>
      </c>
      <c r="L52" s="312" t="s">
        <v>296</v>
      </c>
      <c r="M52" s="312" t="s">
        <v>294</v>
      </c>
      <c r="N52" s="309" t="s">
        <v>593</v>
      </c>
      <c r="O52" s="309" t="s">
        <v>552</v>
      </c>
      <c r="P52" s="311" t="s">
        <v>163</v>
      </c>
      <c r="Q52" s="311" t="s">
        <v>161</v>
      </c>
      <c r="R52" s="309" t="s">
        <v>540</v>
      </c>
      <c r="S52" s="309" t="s">
        <v>541</v>
      </c>
      <c r="T52" s="313"/>
      <c r="U52" s="313"/>
      <c r="V52" s="306" t="s">
        <v>629</v>
      </c>
    </row>
    <row r="53" spans="1:22" s="314" customFormat="1" ht="15" customHeight="1">
      <c r="A53" s="305">
        <v>21</v>
      </c>
      <c r="B53" s="306">
        <v>304091120171</v>
      </c>
      <c r="C53" s="307" t="s">
        <v>444</v>
      </c>
      <c r="D53" s="308" t="s">
        <v>445</v>
      </c>
      <c r="E53" s="308"/>
      <c r="F53" s="309"/>
      <c r="G53" s="309" t="s">
        <v>2</v>
      </c>
      <c r="H53" s="310">
        <v>36273</v>
      </c>
      <c r="I53" s="309">
        <v>14</v>
      </c>
      <c r="J53" s="311" t="s">
        <v>293</v>
      </c>
      <c r="K53" s="312" t="s">
        <v>292</v>
      </c>
      <c r="L53" s="312" t="s">
        <v>296</v>
      </c>
      <c r="M53" s="312" t="s">
        <v>544</v>
      </c>
      <c r="N53" s="309" t="s">
        <v>588</v>
      </c>
      <c r="O53" s="309" t="s">
        <v>580</v>
      </c>
      <c r="P53" s="311" t="s">
        <v>163</v>
      </c>
      <c r="Q53" s="311" t="s">
        <v>161</v>
      </c>
      <c r="R53" s="309" t="s">
        <v>545</v>
      </c>
      <c r="S53" s="309" t="s">
        <v>546</v>
      </c>
      <c r="T53" s="313"/>
      <c r="U53" s="313"/>
      <c r="V53" s="306" t="s">
        <v>630</v>
      </c>
    </row>
    <row r="54" spans="1:22" s="314" customFormat="1" ht="15" customHeight="1">
      <c r="A54" s="305">
        <v>22</v>
      </c>
      <c r="B54" s="306"/>
      <c r="C54" s="315"/>
      <c r="D54" s="315"/>
      <c r="E54" s="322"/>
      <c r="F54" s="309"/>
      <c r="G54" s="309"/>
      <c r="H54" s="310"/>
      <c r="I54" s="309"/>
      <c r="J54" s="311"/>
      <c r="K54" s="312"/>
      <c r="L54" s="312"/>
      <c r="M54" s="312"/>
      <c r="N54" s="313"/>
      <c r="O54" s="309"/>
      <c r="P54" s="311"/>
      <c r="Q54" s="311"/>
      <c r="R54" s="309"/>
      <c r="S54" s="309"/>
      <c r="T54" s="313"/>
      <c r="U54" s="313"/>
      <c r="V54" s="306"/>
    </row>
    <row r="55" spans="1:22" s="314" customFormat="1" ht="15" customHeight="1">
      <c r="A55" s="305">
        <v>23</v>
      </c>
      <c r="B55" s="306"/>
      <c r="C55" s="315"/>
      <c r="D55" s="315"/>
      <c r="E55" s="322"/>
      <c r="F55" s="309"/>
      <c r="G55" s="309"/>
      <c r="H55" s="310"/>
      <c r="I55" s="309"/>
      <c r="J55" s="311"/>
      <c r="K55" s="312"/>
      <c r="L55" s="312"/>
      <c r="M55" s="312"/>
      <c r="N55" s="313"/>
      <c r="O55" s="309"/>
      <c r="P55" s="311"/>
      <c r="Q55" s="311"/>
      <c r="R55" s="309"/>
      <c r="S55" s="309"/>
      <c r="T55" s="313"/>
      <c r="U55" s="313"/>
      <c r="V55" s="306"/>
    </row>
    <row r="56" spans="1:22" s="314" customFormat="1" ht="15" customHeight="1">
      <c r="A56" s="305">
        <v>24</v>
      </c>
      <c r="B56" s="306"/>
      <c r="C56" s="315"/>
      <c r="D56" s="315"/>
      <c r="E56" s="322"/>
      <c r="F56" s="309"/>
      <c r="G56" s="309"/>
      <c r="H56" s="310"/>
      <c r="I56" s="309"/>
      <c r="J56" s="311"/>
      <c r="K56" s="312"/>
      <c r="L56" s="312"/>
      <c r="M56" s="312"/>
      <c r="N56" s="313"/>
      <c r="O56" s="309"/>
      <c r="P56" s="311"/>
      <c r="Q56" s="311"/>
      <c r="R56" s="309"/>
      <c r="S56" s="309"/>
      <c r="T56" s="313"/>
      <c r="U56" s="313"/>
      <c r="V56" s="306"/>
    </row>
    <row r="57" spans="1:22" s="314" customFormat="1" ht="15" customHeight="1">
      <c r="A57" s="305">
        <v>25</v>
      </c>
      <c r="B57" s="306"/>
      <c r="C57" s="315"/>
      <c r="D57" s="315"/>
      <c r="E57" s="322"/>
      <c r="F57" s="309"/>
      <c r="G57" s="309"/>
      <c r="H57" s="310"/>
      <c r="I57" s="309"/>
      <c r="J57" s="311"/>
      <c r="K57" s="312"/>
      <c r="L57" s="312"/>
      <c r="M57" s="312"/>
      <c r="N57" s="313"/>
      <c r="O57" s="309"/>
      <c r="P57" s="311"/>
      <c r="Q57" s="311"/>
      <c r="R57" s="309"/>
      <c r="S57" s="309"/>
      <c r="T57" s="313"/>
      <c r="U57" s="313"/>
      <c r="V57" s="306"/>
    </row>
    <row r="58" spans="1:13" s="314" customFormat="1" ht="13.5" customHeight="1">
      <c r="A58" s="332"/>
      <c r="B58" s="332"/>
      <c r="C58" s="332"/>
      <c r="D58" s="332"/>
      <c r="E58" s="333"/>
      <c r="F58" s="332"/>
      <c r="G58" s="332"/>
      <c r="H58" s="332"/>
      <c r="I58" s="332"/>
      <c r="J58" s="332"/>
      <c r="K58" s="334"/>
      <c r="L58" s="334"/>
      <c r="M58" s="335"/>
    </row>
    <row r="59" spans="4:5" s="314" customFormat="1" ht="12.75">
      <c r="D59" s="336"/>
      <c r="E59" s="336" t="s">
        <v>206</v>
      </c>
    </row>
    <row r="60" spans="2:7" s="314" customFormat="1" ht="12.75">
      <c r="B60" s="337"/>
      <c r="E60" s="338" t="s">
        <v>6</v>
      </c>
      <c r="F60" s="338">
        <v>18</v>
      </c>
      <c r="G60" s="338"/>
    </row>
    <row r="61" spans="2:7" s="314" customFormat="1" ht="12.75">
      <c r="B61" s="337"/>
      <c r="E61" s="338" t="s">
        <v>15</v>
      </c>
      <c r="F61" s="339">
        <v>21</v>
      </c>
      <c r="G61" s="340"/>
    </row>
    <row r="62" spans="2:7" s="314" customFormat="1" ht="12.75">
      <c r="B62" s="337"/>
      <c r="E62" s="341" t="s">
        <v>3</v>
      </c>
      <c r="F62" s="342">
        <f>SUM(F60:F61)</f>
        <v>39</v>
      </c>
      <c r="G62" s="342"/>
    </row>
    <row r="63" spans="2:5" s="314" customFormat="1" ht="12.75">
      <c r="B63" s="337"/>
      <c r="E63" s="343"/>
    </row>
  </sheetData>
  <sheetProtection password="9F5A" sheet="1"/>
  <mergeCells count="25">
    <mergeCell ref="C32:D32"/>
    <mergeCell ref="M4:M5"/>
    <mergeCell ref="N4:Q4"/>
    <mergeCell ref="A4:A5"/>
    <mergeCell ref="A1:D1"/>
    <mergeCell ref="A2:D2"/>
    <mergeCell ref="B4:B5"/>
    <mergeCell ref="C4:F4"/>
    <mergeCell ref="H4:H5"/>
    <mergeCell ref="C5:E5"/>
    <mergeCell ref="F1:G1"/>
    <mergeCell ref="F2:H2"/>
    <mergeCell ref="I2:K2"/>
    <mergeCell ref="L2:M2"/>
    <mergeCell ref="N2:O2"/>
    <mergeCell ref="I4:I5"/>
    <mergeCell ref="J4:J5"/>
    <mergeCell ref="K4:K5"/>
    <mergeCell ref="G4:G5"/>
    <mergeCell ref="Q2:R2"/>
    <mergeCell ref="R4:S4"/>
    <mergeCell ref="T4:U4"/>
    <mergeCell ref="V4:V5"/>
    <mergeCell ref="J1:K1"/>
    <mergeCell ref="L4:L5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E71"/>
  <sheetViews>
    <sheetView showGridLines="0" zoomScale="75" zoomScaleNormal="75" zoomScaleSheetLayoutView="80" zoomScalePageLayoutView="0" workbookViewId="0" topLeftCell="A1">
      <selection activeCell="I15" sqref="I15"/>
    </sheetView>
  </sheetViews>
  <sheetFormatPr defaultColWidth="9.140625" defaultRowHeight="15"/>
  <cols>
    <col min="1" max="1" width="4.7109375" style="27" customWidth="1"/>
    <col min="2" max="2" width="1.7109375" style="27" customWidth="1"/>
    <col min="3" max="3" width="5.7109375" style="27" customWidth="1"/>
    <col min="4" max="4" width="22.7109375" style="27" customWidth="1"/>
    <col min="5" max="5" width="15.7109375" style="27" customWidth="1"/>
    <col min="6" max="21" width="10.7109375" style="33" customWidth="1"/>
    <col min="22" max="22" width="25.7109375" style="33" customWidth="1"/>
    <col min="23" max="23" width="0.13671875" style="27" customWidth="1"/>
    <col min="24" max="16384" width="9.140625" style="27" customWidth="1"/>
  </cols>
  <sheetData>
    <row r="1" spans="1:22" ht="16.5">
      <c r="A1" s="712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</row>
    <row r="2" spans="1:22" ht="27">
      <c r="A2" s="735" t="s">
        <v>99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</row>
    <row r="3" spans="1:31" ht="26.25" customHeight="1">
      <c r="A3" s="734" t="s">
        <v>147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28"/>
      <c r="X3" s="28"/>
      <c r="Y3" s="28"/>
      <c r="Z3" s="28"/>
      <c r="AA3" s="28"/>
      <c r="AB3" s="28"/>
      <c r="AC3" s="28"/>
      <c r="AD3" s="28"/>
      <c r="AE3" s="28"/>
    </row>
    <row r="4" spans="3:31" ht="26.25" customHeight="1">
      <c r="C4" s="29"/>
      <c r="D4" s="29"/>
      <c r="E4" s="29"/>
      <c r="F4" s="30"/>
      <c r="G4" s="30"/>
      <c r="H4" s="15"/>
      <c r="I4" s="31"/>
      <c r="J4" s="15"/>
      <c r="K4" s="30"/>
      <c r="L4" s="30"/>
      <c r="M4" s="30"/>
      <c r="N4" s="30"/>
      <c r="O4" s="30"/>
      <c r="P4" s="32"/>
      <c r="W4" s="28"/>
      <c r="X4" s="28"/>
      <c r="Y4" s="28"/>
      <c r="Z4" s="28"/>
      <c r="AA4" s="28"/>
      <c r="AB4" s="28"/>
      <c r="AC4" s="28"/>
      <c r="AD4" s="28"/>
      <c r="AE4" s="28"/>
    </row>
    <row r="5" spans="3:31" ht="26.25" customHeight="1">
      <c r="C5" s="45"/>
      <c r="D5" s="82" t="s">
        <v>106</v>
      </c>
      <c r="E5" s="203" t="str">
        <f>SF1!G4</f>
        <v>   304091</v>
      </c>
      <c r="F5" s="47"/>
      <c r="G5" s="47"/>
      <c r="H5" s="47"/>
      <c r="I5" s="48"/>
      <c r="J5" s="48"/>
      <c r="K5" s="713" t="s">
        <v>102</v>
      </c>
      <c r="L5" s="714"/>
      <c r="M5" s="739" t="str">
        <f>CustomizedSchReg!M1</f>
        <v>   2014 - 2015</v>
      </c>
      <c r="N5" s="740"/>
      <c r="O5" s="741"/>
      <c r="P5" s="47"/>
      <c r="Q5" s="47"/>
      <c r="R5" s="47"/>
      <c r="S5" s="48"/>
      <c r="W5" s="28"/>
      <c r="X5" s="28"/>
      <c r="Y5" s="28"/>
      <c r="Z5" s="28"/>
      <c r="AA5" s="28"/>
      <c r="AB5" s="28"/>
      <c r="AC5" s="28"/>
      <c r="AD5" s="28"/>
      <c r="AE5" s="28"/>
    </row>
    <row r="6" spans="3:31" ht="5.25" customHeight="1">
      <c r="C6" s="43"/>
      <c r="D6" s="82"/>
      <c r="E6" s="49"/>
      <c r="F6" s="50"/>
      <c r="G6" s="50"/>
      <c r="H6" s="50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W6" s="28"/>
      <c r="X6" s="28"/>
      <c r="Y6" s="28"/>
      <c r="Z6" s="28"/>
      <c r="AA6" s="28"/>
      <c r="AB6" s="28"/>
      <c r="AC6" s="28"/>
      <c r="AD6" s="28"/>
      <c r="AE6" s="28"/>
    </row>
    <row r="7" spans="4:31" ht="26.25" customHeight="1">
      <c r="D7" s="43" t="s">
        <v>107</v>
      </c>
      <c r="E7" s="736" t="str">
        <f>SF1!G6</f>
        <v>   MIS. OR. GENERAL COMPREHENSIVE HS</v>
      </c>
      <c r="F7" s="737"/>
      <c r="G7" s="737"/>
      <c r="H7" s="737"/>
      <c r="I7" s="738"/>
      <c r="J7" s="47"/>
      <c r="K7" s="749" t="s">
        <v>108</v>
      </c>
      <c r="L7" s="750"/>
      <c r="M7" s="708">
        <f>CustomizedSchReg!H1</f>
        <v>9</v>
      </c>
      <c r="N7" s="709"/>
      <c r="O7" s="205" t="s">
        <v>109</v>
      </c>
      <c r="P7" s="739" t="str">
        <f>CustomizedSchReg!J1</f>
        <v>   DIAMOND</v>
      </c>
      <c r="Q7" s="740"/>
      <c r="R7" s="740"/>
      <c r="S7" s="741"/>
      <c r="T7" s="18"/>
      <c r="U7" s="18"/>
      <c r="V7" s="34"/>
      <c r="W7" s="28"/>
      <c r="X7" s="28"/>
      <c r="Y7" s="28"/>
      <c r="Z7" s="28"/>
      <c r="AA7" s="28"/>
      <c r="AB7" s="28"/>
      <c r="AC7" s="28"/>
      <c r="AD7" s="28"/>
      <c r="AE7" s="28"/>
    </row>
    <row r="8" spans="1:19" ht="8.25" customHeight="1" thickBot="1">
      <c r="A8" s="35"/>
      <c r="B8" s="35"/>
      <c r="F8" s="15"/>
      <c r="K8" s="15"/>
      <c r="N8" s="34"/>
      <c r="O8" s="34"/>
      <c r="P8" s="34"/>
      <c r="Q8" s="34"/>
      <c r="S8" s="15"/>
    </row>
    <row r="9" spans="1:22" s="16" customFormat="1" ht="47.25" customHeight="1">
      <c r="A9" s="742" t="s">
        <v>0</v>
      </c>
      <c r="B9" s="715" t="s">
        <v>128</v>
      </c>
      <c r="C9" s="716"/>
      <c r="D9" s="716"/>
      <c r="E9" s="717"/>
      <c r="F9" s="732" t="s">
        <v>110</v>
      </c>
      <c r="G9" s="733"/>
      <c r="H9" s="732" t="s">
        <v>110</v>
      </c>
      <c r="I9" s="733"/>
      <c r="J9" s="732" t="s">
        <v>110</v>
      </c>
      <c r="K9" s="733"/>
      <c r="L9" s="732" t="s">
        <v>110</v>
      </c>
      <c r="M9" s="733"/>
      <c r="N9" s="732" t="s">
        <v>110</v>
      </c>
      <c r="O9" s="733"/>
      <c r="P9" s="732" t="s">
        <v>110</v>
      </c>
      <c r="Q9" s="733"/>
      <c r="R9" s="732" t="s">
        <v>110</v>
      </c>
      <c r="S9" s="733"/>
      <c r="T9" s="732" t="s">
        <v>110</v>
      </c>
      <c r="U9" s="733"/>
      <c r="V9" s="724" t="s">
        <v>160</v>
      </c>
    </row>
    <row r="10" spans="1:22" s="16" customFormat="1" ht="21.75" customHeight="1">
      <c r="A10" s="743"/>
      <c r="B10" s="718"/>
      <c r="C10" s="719"/>
      <c r="D10" s="719"/>
      <c r="E10" s="720"/>
      <c r="F10" s="727" t="s">
        <v>37</v>
      </c>
      <c r="G10" s="727"/>
      <c r="H10" s="727" t="s">
        <v>37</v>
      </c>
      <c r="I10" s="727"/>
      <c r="J10" s="727" t="s">
        <v>37</v>
      </c>
      <c r="K10" s="727"/>
      <c r="L10" s="727" t="s">
        <v>37</v>
      </c>
      <c r="M10" s="727"/>
      <c r="N10" s="727" t="s">
        <v>37</v>
      </c>
      <c r="O10" s="727"/>
      <c r="P10" s="727" t="s">
        <v>37</v>
      </c>
      <c r="Q10" s="727"/>
      <c r="R10" s="727" t="s">
        <v>37</v>
      </c>
      <c r="S10" s="727"/>
      <c r="T10" s="727" t="s">
        <v>37</v>
      </c>
      <c r="U10" s="727"/>
      <c r="V10" s="725"/>
    </row>
    <row r="11" spans="1:25" s="16" customFormat="1" ht="21.75" customHeight="1" thickBot="1">
      <c r="A11" s="744"/>
      <c r="B11" s="721"/>
      <c r="C11" s="722"/>
      <c r="D11" s="722"/>
      <c r="E11" s="723"/>
      <c r="F11" s="1" t="s">
        <v>38</v>
      </c>
      <c r="G11" s="1" t="s">
        <v>39</v>
      </c>
      <c r="H11" s="1" t="s">
        <v>38</v>
      </c>
      <c r="I11" s="1" t="s">
        <v>39</v>
      </c>
      <c r="J11" s="1" t="s">
        <v>38</v>
      </c>
      <c r="K11" s="1" t="s">
        <v>39</v>
      </c>
      <c r="L11" s="1" t="s">
        <v>38</v>
      </c>
      <c r="M11" s="1" t="s">
        <v>39</v>
      </c>
      <c r="N11" s="1" t="s">
        <v>38</v>
      </c>
      <c r="O11" s="1" t="s">
        <v>39</v>
      </c>
      <c r="P11" s="1" t="s">
        <v>38</v>
      </c>
      <c r="Q11" s="1" t="s">
        <v>39</v>
      </c>
      <c r="R11" s="1" t="s">
        <v>38</v>
      </c>
      <c r="S11" s="1" t="s">
        <v>39</v>
      </c>
      <c r="T11" s="1" t="s">
        <v>38</v>
      </c>
      <c r="U11" s="1" t="s">
        <v>39</v>
      </c>
      <c r="V11" s="726"/>
      <c r="W11" s="36"/>
      <c r="X11" s="36"/>
      <c r="Y11" s="36"/>
    </row>
    <row r="12" spans="1:25" ht="24.75" customHeight="1">
      <c r="A12" s="201">
        <v>1</v>
      </c>
      <c r="B12" s="199"/>
      <c r="C12" s="745" t="str">
        <f>CONCATENATE(CustomizedSchReg!C7,",  ",CustomizedSchReg!D7,"  ",CustomizedSchReg!E7)</f>
        <v>Asio,  Danny  Aguid</v>
      </c>
      <c r="D12" s="745"/>
      <c r="E12" s="74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8"/>
      <c r="X12" s="38"/>
      <c r="Y12" s="38"/>
    </row>
    <row r="13" spans="1:25" ht="24.75" customHeight="1">
      <c r="A13" s="201">
        <v>2</v>
      </c>
      <c r="B13" s="200"/>
      <c r="C13" s="747" t="str">
        <f>CONCATENATE(CustomizedSchReg!C8,",  ",CustomizedSchReg!D8,"  ",CustomizedSchReg!E8)</f>
        <v>Madrid,  Jerry  P</v>
      </c>
      <c r="D13" s="747"/>
      <c r="E13" s="748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8"/>
      <c r="X13" s="38"/>
      <c r="Y13" s="38"/>
    </row>
    <row r="14" spans="1:25" s="447" customFormat="1" ht="24.75" customHeight="1">
      <c r="A14" s="443">
        <v>3</v>
      </c>
      <c r="B14" s="444"/>
      <c r="C14" s="710" t="str">
        <f>CONCATENATE(CustomizedSchReg!C9,",  ",CustomizedSchReg!D9,"  ",CustomizedSchReg!E9)</f>
        <v>DUA,  Kenneth Ray  Balolong</v>
      </c>
      <c r="D14" s="710"/>
      <c r="E14" s="711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6"/>
      <c r="X14" s="446"/>
      <c r="Y14" s="446"/>
    </row>
    <row r="15" spans="1:25" s="447" customFormat="1" ht="24.75" customHeight="1">
      <c r="A15" s="443">
        <v>4</v>
      </c>
      <c r="B15" s="444"/>
      <c r="C15" s="710" t="str">
        <f>CONCATENATE(CustomizedSchReg!C10,",  ",CustomizedSchReg!D10,"  ",CustomizedSchReg!E10)</f>
        <v>GAMALI,  Reynante  Banaag</v>
      </c>
      <c r="D15" s="710"/>
      <c r="E15" s="711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6"/>
      <c r="X15" s="446"/>
      <c r="Y15" s="446"/>
    </row>
    <row r="16" spans="1:25" s="447" customFormat="1" ht="24.75" customHeight="1">
      <c r="A16" s="443">
        <v>5</v>
      </c>
      <c r="B16" s="444"/>
      <c r="C16" s="710" t="str">
        <f>CONCATENATE(CustomizedSchReg!C11,",  ",CustomizedSchReg!D11,"  ",CustomizedSchReg!E11)</f>
        <v>IGNACIO,  Carl Angelo  Monton</v>
      </c>
      <c r="D16" s="710"/>
      <c r="E16" s="711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6"/>
      <c r="X16" s="446"/>
      <c r="Y16" s="446"/>
    </row>
    <row r="17" spans="1:25" s="447" customFormat="1" ht="24.75" customHeight="1">
      <c r="A17" s="443">
        <v>6</v>
      </c>
      <c r="B17" s="444"/>
      <c r="C17" s="710" t="str">
        <f>CONCATENATE(CustomizedSchReg!C12,",  ",CustomizedSchReg!D12,"  ",CustomizedSchReg!E12)</f>
        <v>LAGO,  Carll Mark  Alivio</v>
      </c>
      <c r="D17" s="710"/>
      <c r="E17" s="711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6"/>
      <c r="X17" s="446"/>
      <c r="Y17" s="446"/>
    </row>
    <row r="18" spans="1:25" s="447" customFormat="1" ht="24.75" customHeight="1">
      <c r="A18" s="443">
        <v>7</v>
      </c>
      <c r="B18" s="444"/>
      <c r="C18" s="710" t="str">
        <f>CONCATENATE(CustomizedSchReg!C13,",  ",CustomizedSchReg!D13,"  ",CustomizedSchReg!E13)</f>
        <v>LOOR,  Jevs  Cayetuna</v>
      </c>
      <c r="D18" s="710"/>
      <c r="E18" s="711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6"/>
      <c r="X18" s="446"/>
      <c r="Y18" s="446"/>
    </row>
    <row r="19" spans="1:25" s="447" customFormat="1" ht="24.75" customHeight="1">
      <c r="A19" s="443">
        <v>8</v>
      </c>
      <c r="B19" s="444"/>
      <c r="C19" s="710" t="str">
        <f>CONCATENATE(CustomizedSchReg!C14,",  ",CustomizedSchReg!D14,"  ",CustomizedSchReg!E14)</f>
        <v>LUMACAD,  John Niño  Erolan</v>
      </c>
      <c r="D19" s="710"/>
      <c r="E19" s="711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6"/>
      <c r="X19" s="446"/>
      <c r="Y19" s="446"/>
    </row>
    <row r="20" spans="1:25" s="447" customFormat="1" ht="24.75" customHeight="1">
      <c r="A20" s="443">
        <v>9</v>
      </c>
      <c r="B20" s="444"/>
      <c r="C20" s="710" t="str">
        <f>CONCATENATE(CustomizedSchReg!C15,",  ",CustomizedSchReg!D15,"  ",CustomizedSchReg!E15)</f>
        <v>MACABUAC,  Christian Felix  Bullecer</v>
      </c>
      <c r="D20" s="710"/>
      <c r="E20" s="711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6"/>
      <c r="X20" s="446"/>
      <c r="Y20" s="446"/>
    </row>
    <row r="21" spans="1:25" s="447" customFormat="1" ht="24.75" customHeight="1">
      <c r="A21" s="443">
        <v>10</v>
      </c>
      <c r="B21" s="444"/>
      <c r="C21" s="710" t="str">
        <f>CONCATENATE(CustomizedSchReg!C16,",  ",CustomizedSchReg!D16,"  ",CustomizedSchReg!E16)</f>
        <v>MAGLUNSOD,  James Matheu  Gultiano</v>
      </c>
      <c r="D21" s="710"/>
      <c r="E21" s="711"/>
      <c r="F21" s="448"/>
      <c r="G21" s="448"/>
      <c r="H21" s="448"/>
      <c r="I21" s="448"/>
      <c r="J21" s="448"/>
      <c r="K21" s="448"/>
      <c r="L21" s="448"/>
      <c r="M21" s="448"/>
      <c r="N21" s="448"/>
      <c r="O21" s="448"/>
      <c r="P21" s="448"/>
      <c r="Q21" s="448"/>
      <c r="R21" s="448"/>
      <c r="S21" s="448"/>
      <c r="T21" s="448"/>
      <c r="U21" s="448"/>
      <c r="V21" s="448"/>
      <c r="W21" s="446"/>
      <c r="X21" s="446"/>
      <c r="Y21" s="446"/>
    </row>
    <row r="22" spans="1:25" s="447" customFormat="1" ht="24.75" customHeight="1">
      <c r="A22" s="443">
        <v>11</v>
      </c>
      <c r="B22" s="444"/>
      <c r="C22" s="710" t="str">
        <f>CONCATENATE(CustomizedSchReg!C17,",  ",CustomizedSchReg!D17,"  ",CustomizedSchReg!E17)</f>
        <v>MANDAMIENTO,  Rusty Geandri  Eduave</v>
      </c>
      <c r="D22" s="710"/>
      <c r="E22" s="711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6"/>
      <c r="X22" s="446"/>
      <c r="Y22" s="446"/>
    </row>
    <row r="23" spans="1:25" s="447" customFormat="1" ht="24.75" customHeight="1">
      <c r="A23" s="443">
        <v>12</v>
      </c>
      <c r="B23" s="444"/>
      <c r="C23" s="710" t="str">
        <f>CONCATENATE(CustomizedSchReg!C18,",  ",CustomizedSchReg!D18,"  ",CustomizedSchReg!E18)</f>
        <v>NAGAC,  Justin John  </v>
      </c>
      <c r="D23" s="710"/>
      <c r="E23" s="711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6"/>
      <c r="X23" s="446"/>
      <c r="Y23" s="446"/>
    </row>
    <row r="24" spans="1:25" s="447" customFormat="1" ht="24.75" customHeight="1">
      <c r="A24" s="443">
        <v>13</v>
      </c>
      <c r="B24" s="444"/>
      <c r="C24" s="710" t="str">
        <f>CONCATENATE(CustomizedSchReg!C19,",  ",CustomizedSchReg!D19,"  ",CustomizedSchReg!E19)</f>
        <v>NOYNAY,  Dave Michael  Saplad</v>
      </c>
      <c r="D24" s="710"/>
      <c r="E24" s="711"/>
      <c r="F24" s="448"/>
      <c r="G24" s="448"/>
      <c r="H24" s="448"/>
      <c r="I24" s="448"/>
      <c r="J24" s="448"/>
      <c r="K24" s="448"/>
      <c r="L24" s="448"/>
      <c r="M24" s="448"/>
      <c r="N24" s="448"/>
      <c r="O24" s="448"/>
      <c r="P24" s="448"/>
      <c r="Q24" s="448"/>
      <c r="R24" s="448"/>
      <c r="S24" s="448"/>
      <c r="T24" s="448"/>
      <c r="U24" s="448"/>
      <c r="V24" s="448"/>
      <c r="W24" s="446"/>
      <c r="X24" s="446"/>
      <c r="Y24" s="446"/>
    </row>
    <row r="25" spans="1:25" s="447" customFormat="1" ht="24.75" customHeight="1">
      <c r="A25" s="443">
        <v>14</v>
      </c>
      <c r="B25" s="444"/>
      <c r="C25" s="710" t="str">
        <f>CONCATENATE(CustomizedSchReg!C20,",  ",CustomizedSchReg!D20,"  ",CustomizedSchReg!E20)</f>
        <v>OSIO,  Medar Gino  Luna</v>
      </c>
      <c r="D25" s="710"/>
      <c r="E25" s="711"/>
      <c r="F25" s="448"/>
      <c r="G25" s="448"/>
      <c r="H25" s="448"/>
      <c r="I25" s="448"/>
      <c r="J25" s="448"/>
      <c r="K25" s="448"/>
      <c r="L25" s="448"/>
      <c r="M25" s="448"/>
      <c r="N25" s="448"/>
      <c r="O25" s="448"/>
      <c r="P25" s="448"/>
      <c r="Q25" s="448"/>
      <c r="R25" s="448"/>
      <c r="S25" s="448"/>
      <c r="T25" s="448"/>
      <c r="U25" s="448"/>
      <c r="V25" s="448"/>
      <c r="W25" s="446"/>
      <c r="X25" s="446"/>
      <c r="Y25" s="446"/>
    </row>
    <row r="26" spans="1:22" s="447" customFormat="1" ht="24.75" customHeight="1">
      <c r="A26" s="443">
        <v>15</v>
      </c>
      <c r="B26" s="444"/>
      <c r="C26" s="710" t="str">
        <f>CONCATENATE(CustomizedSchReg!C21,",  ",CustomizedSchReg!D21,"  ",CustomizedSchReg!E21)</f>
        <v>SALCEDO,  Gerald  Homdos</v>
      </c>
      <c r="D26" s="710"/>
      <c r="E26" s="711"/>
      <c r="F26" s="448"/>
      <c r="G26" s="448"/>
      <c r="H26" s="448"/>
      <c r="I26" s="448"/>
      <c r="J26" s="448"/>
      <c r="K26" s="448"/>
      <c r="L26" s="448"/>
      <c r="M26" s="448"/>
      <c r="N26" s="448"/>
      <c r="O26" s="448"/>
      <c r="P26" s="448"/>
      <c r="Q26" s="448"/>
      <c r="R26" s="448"/>
      <c r="S26" s="448"/>
      <c r="T26" s="448"/>
      <c r="U26" s="448"/>
      <c r="V26" s="448"/>
    </row>
    <row r="27" spans="1:22" s="447" customFormat="1" ht="24.75" customHeight="1">
      <c r="A27" s="443">
        <v>16</v>
      </c>
      <c r="B27" s="444"/>
      <c r="C27" s="710" t="str">
        <f>CONCATENATE(CustomizedSchReg!C22,",  ",CustomizedSchReg!D22,"  ",CustomizedSchReg!E22)</f>
        <v>TABLANDO,  James Michael  Tagoylo</v>
      </c>
      <c r="D27" s="710"/>
      <c r="E27" s="711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</row>
    <row r="28" spans="1:22" s="447" customFormat="1" ht="24.75" customHeight="1">
      <c r="A28" s="443">
        <v>17</v>
      </c>
      <c r="B28" s="444"/>
      <c r="C28" s="710" t="str">
        <f>CONCATENATE(CustomizedSchReg!C23,",  ",CustomizedSchReg!D23,"  ",CustomizedSchReg!E23)</f>
        <v>TANGCAWAN,  Romeo,  Jr.  Abestano</v>
      </c>
      <c r="D28" s="710"/>
      <c r="E28" s="711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</row>
    <row r="29" spans="1:22" s="447" customFormat="1" ht="24.75" customHeight="1">
      <c r="A29" s="443">
        <v>18</v>
      </c>
      <c r="B29" s="444"/>
      <c r="C29" s="710" t="str">
        <f>CONCATENATE(CustomizedSchReg!C24,",  ",CustomizedSchReg!D24,"  ",CustomizedSchReg!E24)</f>
        <v>UNAS,  Rojen John  Cabil</v>
      </c>
      <c r="D29" s="710"/>
      <c r="E29" s="711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</row>
    <row r="30" spans="1:22" s="447" customFormat="1" ht="24.75" customHeight="1">
      <c r="A30" s="443">
        <v>19</v>
      </c>
      <c r="B30" s="444"/>
      <c r="C30" s="710" t="str">
        <f>CONCATENATE(CustomizedSchReg!C25,",  ",CustomizedSchReg!D25,"  ",CustomizedSchReg!E25)</f>
        <v>,    </v>
      </c>
      <c r="D30" s="710"/>
      <c r="E30" s="711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</row>
    <row r="31" spans="1:22" s="447" customFormat="1" ht="24.75" customHeight="1">
      <c r="A31" s="443">
        <v>20</v>
      </c>
      <c r="B31" s="444"/>
      <c r="C31" s="710" t="str">
        <f>CONCATENATE(CustomizedSchReg!C26,",  ",CustomizedSchReg!D26,"  ",CustomizedSchReg!E26)</f>
        <v>,    </v>
      </c>
      <c r="D31" s="710"/>
      <c r="E31" s="711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8"/>
    </row>
    <row r="32" spans="1:22" s="447" customFormat="1" ht="24.75" customHeight="1">
      <c r="A32" s="443">
        <v>21</v>
      </c>
      <c r="B32" s="444"/>
      <c r="C32" s="710" t="str">
        <f>CONCATENATE(CustomizedSchReg!C27,",  ",CustomizedSchReg!D27,"  ",CustomizedSchReg!E27)</f>
        <v>,    </v>
      </c>
      <c r="D32" s="710"/>
      <c r="E32" s="711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</row>
    <row r="33" spans="1:22" s="447" customFormat="1" ht="24.75" customHeight="1">
      <c r="A33" s="443">
        <v>22</v>
      </c>
      <c r="B33" s="444"/>
      <c r="C33" s="710" t="str">
        <f>CONCATENATE(CustomizedSchReg!C28,",  ",CustomizedSchReg!D28,"  ",CustomizedSchReg!E28)</f>
        <v>,    </v>
      </c>
      <c r="D33" s="710"/>
      <c r="E33" s="711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</row>
    <row r="34" spans="1:25" s="447" customFormat="1" ht="24.75" customHeight="1">
      <c r="A34" s="443">
        <v>23</v>
      </c>
      <c r="B34" s="444"/>
      <c r="C34" s="710" t="str">
        <f>CONCATENATE(CustomizedSchReg!C29,",  ",CustomizedSchReg!D29,"  ",CustomizedSchReg!E29)</f>
        <v>,    </v>
      </c>
      <c r="D34" s="710"/>
      <c r="E34" s="711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9"/>
      <c r="X34" s="449"/>
      <c r="Y34" s="449"/>
    </row>
    <row r="35" spans="1:25" s="447" customFormat="1" ht="24.75" customHeight="1">
      <c r="A35" s="443">
        <v>24</v>
      </c>
      <c r="B35" s="450"/>
      <c r="C35" s="710" t="str">
        <f>CONCATENATE(CustomizedSchReg!C30,",  ",CustomizedSchReg!D30,"  ",CustomizedSchReg!E30)</f>
        <v>,    </v>
      </c>
      <c r="D35" s="710"/>
      <c r="E35" s="71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49"/>
      <c r="X35" s="449"/>
      <c r="Y35" s="449"/>
    </row>
    <row r="36" spans="1:25" s="447" customFormat="1" ht="24.75" customHeight="1" thickBot="1">
      <c r="A36" s="443">
        <v>25</v>
      </c>
      <c r="B36" s="450"/>
      <c r="C36" s="751" t="str">
        <f>CONCATENATE(CustomizedSchReg!C31,",  ",CustomizedSchReg!D31,"  ",CustomizedSchReg!E31)</f>
        <v>,    </v>
      </c>
      <c r="D36" s="751"/>
      <c r="E36" s="752"/>
      <c r="F36" s="451"/>
      <c r="G36" s="451"/>
      <c r="H36" s="451"/>
      <c r="I36" s="451"/>
      <c r="J36" s="451"/>
      <c r="K36" s="451"/>
      <c r="L36" s="451"/>
      <c r="M36" s="451"/>
      <c r="N36" s="451"/>
      <c r="O36" s="451"/>
      <c r="P36" s="451"/>
      <c r="Q36" s="451"/>
      <c r="R36" s="451"/>
      <c r="S36" s="451"/>
      <c r="T36" s="451"/>
      <c r="U36" s="451"/>
      <c r="V36" s="451"/>
      <c r="W36" s="449"/>
      <c r="X36" s="449"/>
      <c r="Y36" s="449"/>
    </row>
    <row r="37" spans="1:22" s="413" customFormat="1" ht="24.75" customHeight="1" thickBot="1">
      <c r="A37" s="452"/>
      <c r="B37" s="700">
        <v>25</v>
      </c>
      <c r="C37" s="701"/>
      <c r="D37" s="702" t="s">
        <v>346</v>
      </c>
      <c r="E37" s="703"/>
      <c r="F37" s="441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4" t="s">
        <v>797</v>
      </c>
    </row>
    <row r="38" spans="1:22" s="447" customFormat="1" ht="24.75" customHeight="1">
      <c r="A38" s="443">
        <v>1</v>
      </c>
      <c r="B38" s="455"/>
      <c r="C38" s="710" t="str">
        <f>CONCATENATE(CustomizedSchReg!C33,",  ",CustomizedSchReg!D33,"  ",CustomizedSchReg!E33)</f>
        <v>ABAD,  Alrose Hazel Gay  Valendez</v>
      </c>
      <c r="D38" s="710"/>
      <c r="E38" s="711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</row>
    <row r="39" spans="1:22" s="447" customFormat="1" ht="24.75" customHeight="1">
      <c r="A39" s="443">
        <v>2</v>
      </c>
      <c r="B39" s="444"/>
      <c r="C39" s="710" t="str">
        <f>CONCATENATE(CustomizedSchReg!C34,",  ",CustomizedSchReg!D34,"  ",CustomizedSchReg!E34)</f>
        <v>ANTO,  Alretz Dawn  Ebare</v>
      </c>
      <c r="D39" s="710"/>
      <c r="E39" s="711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</row>
    <row r="40" spans="1:22" s="447" customFormat="1" ht="24.75" customHeight="1">
      <c r="A40" s="443">
        <v>3</v>
      </c>
      <c r="B40" s="444"/>
      <c r="C40" s="710" t="str">
        <f>CONCATENATE(CustomizedSchReg!C35,",  ",CustomizedSchReg!D35,"  ",CustomizedSchReg!E35)</f>
        <v>ARAYAN,  Apple Grace  Piñero</v>
      </c>
      <c r="D40" s="710"/>
      <c r="E40" s="711"/>
      <c r="F40" s="448"/>
      <c r="G40" s="448"/>
      <c r="H40" s="448"/>
      <c r="I40" s="448"/>
      <c r="J40" s="448"/>
      <c r="K40" s="448"/>
      <c r="L40" s="448"/>
      <c r="M40" s="448"/>
      <c r="N40" s="448"/>
      <c r="O40" s="448"/>
      <c r="P40" s="448"/>
      <c r="Q40" s="448"/>
      <c r="R40" s="448"/>
      <c r="S40" s="448"/>
      <c r="T40" s="448"/>
      <c r="U40" s="448"/>
      <c r="V40" s="448"/>
    </row>
    <row r="41" spans="1:22" s="447" customFormat="1" ht="24.75" customHeight="1">
      <c r="A41" s="443">
        <v>4</v>
      </c>
      <c r="B41" s="444"/>
      <c r="C41" s="710" t="str">
        <f>CONCATENATE(CustomizedSchReg!C36,",  ",CustomizedSchReg!D36,"  ",CustomizedSchReg!E36)</f>
        <v>CALIBA,  Judy -Ann  Rioflorido</v>
      </c>
      <c r="D41" s="710"/>
      <c r="E41" s="711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</row>
    <row r="42" spans="1:22" s="447" customFormat="1" ht="24.75" customHeight="1">
      <c r="A42" s="443">
        <v>5</v>
      </c>
      <c r="B42" s="444"/>
      <c r="C42" s="710" t="str">
        <f>CONCATENATE(CustomizedSchReg!C37,",  ",CustomizedSchReg!D37,"  ",CustomizedSchReg!E37)</f>
        <v>CAONG,  Marie Princes  Yanga-on</v>
      </c>
      <c r="D42" s="710"/>
      <c r="E42" s="711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</row>
    <row r="43" spans="1:22" s="447" customFormat="1" ht="24.75" customHeight="1">
      <c r="A43" s="443">
        <v>6</v>
      </c>
      <c r="B43" s="444"/>
      <c r="C43" s="710" t="str">
        <f>CONCATENATE(CustomizedSchReg!C38,",  ",CustomizedSchReg!D38,"  ",CustomizedSchReg!E38)</f>
        <v>CENTURAL,  Kate Nally  Pabualan</v>
      </c>
      <c r="D43" s="710"/>
      <c r="E43" s="711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</row>
    <row r="44" spans="1:22" s="447" customFormat="1" ht="24.75" customHeight="1">
      <c r="A44" s="443">
        <v>7</v>
      </c>
      <c r="B44" s="444"/>
      <c r="C44" s="710" t="str">
        <f>CONCATENATE(CustomizedSchReg!C39,",  ",CustomizedSchReg!D39,"  ",CustomizedSchReg!E39)</f>
        <v>CORCIEGA,  Gica  Lagura</v>
      </c>
      <c r="D44" s="710"/>
      <c r="E44" s="711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</row>
    <row r="45" spans="1:22" s="447" customFormat="1" ht="24.75" customHeight="1">
      <c r="A45" s="443">
        <v>8</v>
      </c>
      <c r="B45" s="444"/>
      <c r="C45" s="710" t="str">
        <f>CONCATENATE(CustomizedSchReg!C40,",  ",CustomizedSchReg!D40,"  ",CustomizedSchReg!E40)</f>
        <v>GAID,  Princess Mae  Recimo</v>
      </c>
      <c r="D45" s="710"/>
      <c r="E45" s="711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8"/>
    </row>
    <row r="46" spans="1:22" s="447" customFormat="1" ht="24.75" customHeight="1">
      <c r="A46" s="443">
        <v>9</v>
      </c>
      <c r="B46" s="444"/>
      <c r="C46" s="710" t="str">
        <f>CONCATENATE(CustomizedSchReg!C41,",  ",CustomizedSchReg!D41,"  ",CustomizedSchReg!E41)</f>
        <v>GERVISE,  Maria Celina  Bulan</v>
      </c>
      <c r="D46" s="710"/>
      <c r="E46" s="711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</row>
    <row r="47" spans="1:22" s="447" customFormat="1" ht="24.75" customHeight="1">
      <c r="A47" s="443">
        <v>10</v>
      </c>
      <c r="B47" s="444"/>
      <c r="C47" s="710" t="str">
        <f>CONCATENATE(CustomizedSchReg!C42,",  ",CustomizedSchReg!D42,"  ",CustomizedSchReg!E42)</f>
        <v>HENOGUIN,  Jolina  Hernan</v>
      </c>
      <c r="D47" s="710"/>
      <c r="E47" s="711"/>
      <c r="F47" s="448"/>
      <c r="G47" s="448"/>
      <c r="H47" s="448"/>
      <c r="I47" s="448"/>
      <c r="J47" s="448"/>
      <c r="K47" s="448"/>
      <c r="L47" s="448"/>
      <c r="M47" s="448"/>
      <c r="N47" s="448"/>
      <c r="O47" s="448"/>
      <c r="P47" s="448"/>
      <c r="Q47" s="448"/>
      <c r="R47" s="448"/>
      <c r="S47" s="448"/>
      <c r="T47" s="448"/>
      <c r="U47" s="448"/>
      <c r="V47" s="448"/>
    </row>
    <row r="48" spans="1:22" s="447" customFormat="1" ht="24.75" customHeight="1">
      <c r="A48" s="443">
        <v>11</v>
      </c>
      <c r="B48" s="444"/>
      <c r="C48" s="710" t="str">
        <f>CONCATENATE(CustomizedSchReg!C43,",  ",CustomizedSchReg!D43,"  ",CustomizedSchReg!E43)</f>
        <v>LOMONGO,  Camille Jane  Epanes</v>
      </c>
      <c r="D48" s="710"/>
      <c r="E48" s="711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48"/>
      <c r="U48" s="448"/>
      <c r="V48" s="448"/>
    </row>
    <row r="49" spans="1:22" s="447" customFormat="1" ht="24.75" customHeight="1">
      <c r="A49" s="443">
        <v>12</v>
      </c>
      <c r="B49" s="444"/>
      <c r="C49" s="710" t="str">
        <f>CONCATENATE(CustomizedSchReg!C44,",  ",CustomizedSchReg!D44,"  ",CustomizedSchReg!E44)</f>
        <v>MENDOZA,  Jocelyn Kate  Manuel</v>
      </c>
      <c r="D49" s="710"/>
      <c r="E49" s="711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448"/>
      <c r="T49" s="448"/>
      <c r="U49" s="448"/>
      <c r="V49" s="448"/>
    </row>
    <row r="50" spans="1:22" s="447" customFormat="1" ht="24.75" customHeight="1">
      <c r="A50" s="443">
        <v>13</v>
      </c>
      <c r="B50" s="444"/>
      <c r="C50" s="710" t="str">
        <f>CONCATENATE(CustomizedSchReg!C45,",  ",CustomizedSchReg!D45,"  ",CustomizedSchReg!E45)</f>
        <v>MICABALO,  Louise Lane  Debulosan</v>
      </c>
      <c r="D50" s="710"/>
      <c r="E50" s="711"/>
      <c r="F50" s="448"/>
      <c r="G50" s="448"/>
      <c r="H50" s="448"/>
      <c r="I50" s="448"/>
      <c r="J50" s="448"/>
      <c r="K50" s="448"/>
      <c r="L50" s="448"/>
      <c r="M50" s="448"/>
      <c r="N50" s="448"/>
      <c r="O50" s="448"/>
      <c r="P50" s="448"/>
      <c r="Q50" s="448"/>
      <c r="R50" s="448"/>
      <c r="S50" s="448"/>
      <c r="T50" s="448"/>
      <c r="U50" s="448"/>
      <c r="V50" s="448"/>
    </row>
    <row r="51" spans="1:22" s="447" customFormat="1" ht="24.75" customHeight="1">
      <c r="A51" s="443">
        <v>14</v>
      </c>
      <c r="B51" s="444"/>
      <c r="C51" s="710" t="str">
        <f>CONCATENATE(CustomizedSchReg!C46,",  ",CustomizedSchReg!D46,"  ",CustomizedSchReg!E46)</f>
        <v>MONTALBA,  Rejoy Ann Marie  Amper</v>
      </c>
      <c r="D51" s="710"/>
      <c r="E51" s="711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</row>
    <row r="52" spans="1:22" s="447" customFormat="1" ht="24.75" customHeight="1">
      <c r="A52" s="443">
        <v>15</v>
      </c>
      <c r="B52" s="444"/>
      <c r="C52" s="710" t="str">
        <f>CONCATENATE(CustomizedSchReg!C47,",  ",CustomizedSchReg!D47,"  ",CustomizedSchReg!E47)</f>
        <v>PACANA,  Samantha Mercedes  Abucejo</v>
      </c>
      <c r="D52" s="710"/>
      <c r="E52" s="711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</row>
    <row r="53" spans="1:22" s="447" customFormat="1" ht="24.75" customHeight="1">
      <c r="A53" s="443">
        <v>16</v>
      </c>
      <c r="B53" s="444"/>
      <c r="C53" s="710" t="str">
        <f>CONCATENATE(CustomizedSchReg!C48,",  ",CustomizedSchReg!D48,"  ",CustomizedSchReg!E48)</f>
        <v>QUINTO,  Queenie  Lagura</v>
      </c>
      <c r="D53" s="710"/>
      <c r="E53" s="711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</row>
    <row r="54" spans="1:22" s="447" customFormat="1" ht="24.75" customHeight="1">
      <c r="A54" s="443">
        <v>17</v>
      </c>
      <c r="B54" s="444"/>
      <c r="C54" s="710" t="str">
        <f>CONCATENATE(CustomizedSchReg!C49,",  ",CustomizedSchReg!D49,"  ",CustomizedSchReg!E49)</f>
        <v>REYES,  Clarisse  Ladesma</v>
      </c>
      <c r="D54" s="710"/>
      <c r="E54" s="711"/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</row>
    <row r="55" spans="1:22" s="447" customFormat="1" ht="24.75" customHeight="1">
      <c r="A55" s="443">
        <v>18</v>
      </c>
      <c r="B55" s="444"/>
      <c r="C55" s="710" t="str">
        <f>CONCATENATE(CustomizedSchReg!C50,",  ",CustomizedSchReg!D50,"  ",CustomizedSchReg!E50)</f>
        <v>SORIZO,  Stephanie  Galagar</v>
      </c>
      <c r="D55" s="710"/>
      <c r="E55" s="711"/>
      <c r="F55" s="448"/>
      <c r="G55" s="448"/>
      <c r="H55" s="448"/>
      <c r="I55" s="448"/>
      <c r="J55" s="448"/>
      <c r="K55" s="448"/>
      <c r="L55" s="448"/>
      <c r="M55" s="448"/>
      <c r="N55" s="448"/>
      <c r="O55" s="448"/>
      <c r="P55" s="448"/>
      <c r="Q55" s="448"/>
      <c r="R55" s="448"/>
      <c r="S55" s="448"/>
      <c r="T55" s="448"/>
      <c r="U55" s="448"/>
      <c r="V55" s="448"/>
    </row>
    <row r="56" spans="1:22" s="447" customFormat="1" ht="24.75" customHeight="1">
      <c r="A56" s="443">
        <v>19</v>
      </c>
      <c r="B56" s="444"/>
      <c r="C56" s="710" t="str">
        <f>CONCATENATE(CustomizedSchReg!C51,",  ",CustomizedSchReg!D51,"  ",CustomizedSchReg!E51)</f>
        <v>TEMPLA,  Angelica  Baquit</v>
      </c>
      <c r="D56" s="710"/>
      <c r="E56" s="711"/>
      <c r="F56" s="448"/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8"/>
      <c r="R56" s="448"/>
      <c r="S56" s="448"/>
      <c r="T56" s="448"/>
      <c r="U56" s="448"/>
      <c r="V56" s="448"/>
    </row>
    <row r="57" spans="1:22" s="447" customFormat="1" ht="24.75" customHeight="1">
      <c r="A57" s="443">
        <v>20</v>
      </c>
      <c r="B57" s="444"/>
      <c r="C57" s="710" t="str">
        <f>CONCATENATE(CustomizedSchReg!C52,",  ",CustomizedSchReg!D52,"  ",CustomizedSchReg!E52)</f>
        <v>TIMBANG,  Lizzette  Paman</v>
      </c>
      <c r="D57" s="710"/>
      <c r="E57" s="711"/>
      <c r="F57" s="448"/>
      <c r="G57" s="448"/>
      <c r="H57" s="448"/>
      <c r="I57" s="448"/>
      <c r="J57" s="448"/>
      <c r="K57" s="448"/>
      <c r="L57" s="448"/>
      <c r="M57" s="448"/>
      <c r="N57" s="448"/>
      <c r="O57" s="448"/>
      <c r="P57" s="448"/>
      <c r="Q57" s="448"/>
      <c r="R57" s="448"/>
      <c r="S57" s="448"/>
      <c r="T57" s="448"/>
      <c r="U57" s="448"/>
      <c r="V57" s="448"/>
    </row>
    <row r="58" spans="1:22" s="447" customFormat="1" ht="24.75" customHeight="1">
      <c r="A58" s="443">
        <v>21</v>
      </c>
      <c r="B58" s="444"/>
      <c r="C58" s="710" t="str">
        <f>CONCATENATE(CustomizedSchReg!C53,",  ",CustomizedSchReg!D53,"  ",CustomizedSchReg!E53)</f>
        <v>TINONAS,  Lyka Angela  </v>
      </c>
      <c r="D58" s="710"/>
      <c r="E58" s="711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48"/>
      <c r="R58" s="448"/>
      <c r="S58" s="448"/>
      <c r="T58" s="448"/>
      <c r="U58" s="448"/>
      <c r="V58" s="448"/>
    </row>
    <row r="59" spans="1:22" s="447" customFormat="1" ht="24.75" customHeight="1">
      <c r="A59" s="443">
        <v>22</v>
      </c>
      <c r="B59" s="444"/>
      <c r="C59" s="710" t="str">
        <f>CONCATENATE(CustomizedSchReg!C54,",  ",CustomizedSchReg!D54,"  ",CustomizedSchReg!E54)</f>
        <v>,    </v>
      </c>
      <c r="D59" s="710"/>
      <c r="E59" s="711"/>
      <c r="F59" s="448"/>
      <c r="G59" s="448"/>
      <c r="H59" s="448"/>
      <c r="I59" s="448"/>
      <c r="J59" s="448"/>
      <c r="K59" s="448"/>
      <c r="L59" s="448"/>
      <c r="M59" s="448"/>
      <c r="N59" s="448"/>
      <c r="O59" s="448"/>
      <c r="P59" s="448"/>
      <c r="Q59" s="448"/>
      <c r="R59" s="448"/>
      <c r="S59" s="448"/>
      <c r="T59" s="448"/>
      <c r="U59" s="448"/>
      <c r="V59" s="448"/>
    </row>
    <row r="60" spans="1:22" s="447" customFormat="1" ht="24.75" customHeight="1">
      <c r="A60" s="443">
        <v>23</v>
      </c>
      <c r="B60" s="450"/>
      <c r="C60" s="710" t="str">
        <f>CONCATENATE(CustomizedSchReg!C55,",  ",CustomizedSchReg!D55,"  ",CustomizedSchReg!E55)</f>
        <v>,    </v>
      </c>
      <c r="D60" s="710"/>
      <c r="E60" s="711"/>
      <c r="F60" s="451"/>
      <c r="G60" s="451"/>
      <c r="H60" s="451"/>
      <c r="I60" s="451"/>
      <c r="J60" s="451"/>
      <c r="K60" s="451"/>
      <c r="L60" s="451"/>
      <c r="M60" s="451"/>
      <c r="N60" s="451"/>
      <c r="O60" s="451"/>
      <c r="P60" s="451"/>
      <c r="Q60" s="451"/>
      <c r="R60" s="451"/>
      <c r="S60" s="451"/>
      <c r="T60" s="451"/>
      <c r="U60" s="451"/>
      <c r="V60" s="451"/>
    </row>
    <row r="61" spans="1:22" s="447" customFormat="1" ht="24.75" customHeight="1">
      <c r="A61" s="443">
        <v>24</v>
      </c>
      <c r="B61" s="450"/>
      <c r="C61" s="710" t="str">
        <f>CONCATENATE(CustomizedSchReg!C56,",  ",CustomizedSchReg!D56,"  ",CustomizedSchReg!E56)</f>
        <v>,    </v>
      </c>
      <c r="D61" s="710"/>
      <c r="E61" s="711"/>
      <c r="F61" s="451"/>
      <c r="G61" s="451"/>
      <c r="H61" s="451"/>
      <c r="I61" s="451"/>
      <c r="J61" s="451"/>
      <c r="K61" s="451"/>
      <c r="L61" s="451"/>
      <c r="M61" s="451"/>
      <c r="N61" s="451"/>
      <c r="O61" s="451"/>
      <c r="P61" s="451"/>
      <c r="Q61" s="451"/>
      <c r="R61" s="451"/>
      <c r="S61" s="451"/>
      <c r="T61" s="451"/>
      <c r="U61" s="451"/>
      <c r="V61" s="451"/>
    </row>
    <row r="62" spans="1:22" s="447" customFormat="1" ht="24.75" customHeight="1" thickBot="1">
      <c r="A62" s="443">
        <v>25</v>
      </c>
      <c r="B62" s="450"/>
      <c r="C62" s="710" t="str">
        <f>CONCATENATE(CustomizedSchReg!C57,",  ",CustomizedSchReg!D57,"  ",CustomizedSchReg!E57)</f>
        <v>,    </v>
      </c>
      <c r="D62" s="710"/>
      <c r="E62" s="711"/>
      <c r="F62" s="451"/>
      <c r="G62" s="451"/>
      <c r="H62" s="451"/>
      <c r="I62" s="451"/>
      <c r="J62" s="451"/>
      <c r="K62" s="451"/>
      <c r="L62" s="451"/>
      <c r="M62" s="451"/>
      <c r="N62" s="451"/>
      <c r="O62" s="451"/>
      <c r="P62" s="451"/>
      <c r="Q62" s="451"/>
      <c r="R62" s="451"/>
      <c r="S62" s="451"/>
      <c r="T62" s="451"/>
      <c r="U62" s="451"/>
      <c r="V62" s="451"/>
    </row>
    <row r="63" spans="1:22" s="458" customFormat="1" ht="24.75" customHeight="1" thickBot="1">
      <c r="A63" s="456"/>
      <c r="B63" s="700">
        <v>25</v>
      </c>
      <c r="C63" s="701"/>
      <c r="D63" s="702" t="s">
        <v>305</v>
      </c>
      <c r="E63" s="703"/>
      <c r="F63" s="457"/>
      <c r="G63" s="457"/>
      <c r="H63" s="457"/>
      <c r="I63" s="457"/>
      <c r="J63" s="457"/>
      <c r="K63" s="457"/>
      <c r="L63" s="457"/>
      <c r="M63" s="457"/>
      <c r="N63" s="457"/>
      <c r="O63" s="457"/>
      <c r="P63" s="457"/>
      <c r="Q63" s="457"/>
      <c r="R63" s="457"/>
      <c r="S63" s="457"/>
      <c r="T63" s="457"/>
      <c r="U63" s="457"/>
      <c r="V63" s="457"/>
    </row>
    <row r="64" spans="1:22" s="413" customFormat="1" ht="24.75" customHeight="1" thickBot="1">
      <c r="A64" s="459"/>
      <c r="B64" s="704">
        <f>B37+B63</f>
        <v>50</v>
      </c>
      <c r="C64" s="705"/>
      <c r="D64" s="702" t="s">
        <v>306</v>
      </c>
      <c r="E64" s="703"/>
      <c r="F64" s="453"/>
      <c r="G64" s="453"/>
      <c r="H64" s="453"/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453"/>
      <c r="T64" s="453"/>
      <c r="U64" s="453"/>
      <c r="V64" s="453"/>
    </row>
    <row r="65" spans="1:22" s="447" customFormat="1" ht="16.5">
      <c r="A65" s="460" t="s">
        <v>40</v>
      </c>
      <c r="B65" s="460"/>
      <c r="E65" s="461"/>
      <c r="F65" s="462"/>
      <c r="G65" s="462"/>
      <c r="H65" s="462"/>
      <c r="I65" s="462"/>
      <c r="J65" s="463" t="s">
        <v>149</v>
      </c>
      <c r="K65" s="462"/>
      <c r="L65" s="462"/>
      <c r="M65" s="462"/>
      <c r="N65" s="462"/>
      <c r="O65" s="462"/>
      <c r="P65" s="462"/>
      <c r="Q65" s="462"/>
      <c r="R65" s="462"/>
      <c r="S65" s="462"/>
      <c r="T65" s="464" t="s">
        <v>57</v>
      </c>
      <c r="U65" s="462"/>
      <c r="V65" s="462"/>
    </row>
    <row r="66" spans="1:22" s="447" customFormat="1" ht="14.25" customHeight="1">
      <c r="A66" s="729" t="s">
        <v>52</v>
      </c>
      <c r="B66" s="729"/>
      <c r="C66" s="729"/>
      <c r="D66" s="729"/>
      <c r="E66" s="729"/>
      <c r="F66" s="729"/>
      <c r="G66" s="729"/>
      <c r="H66" s="729"/>
      <c r="I66" s="729"/>
      <c r="J66" s="730" t="s">
        <v>798</v>
      </c>
      <c r="K66" s="730"/>
      <c r="L66" s="730"/>
      <c r="M66" s="730"/>
      <c r="N66" s="730"/>
      <c r="O66" s="730"/>
      <c r="P66" s="730"/>
      <c r="Q66" s="730"/>
      <c r="R66" s="730"/>
      <c r="S66" s="730"/>
      <c r="T66" s="706" t="str">
        <f>CustomizedSchReg!I2</f>
        <v>Name of Class Adviser</v>
      </c>
      <c r="U66" s="706"/>
      <c r="V66" s="706"/>
    </row>
    <row r="67" spans="1:22" s="447" customFormat="1" ht="14.25" customHeight="1">
      <c r="A67" s="729" t="s">
        <v>53</v>
      </c>
      <c r="B67" s="729"/>
      <c r="C67" s="729"/>
      <c r="D67" s="729"/>
      <c r="E67" s="729"/>
      <c r="F67" s="729"/>
      <c r="G67" s="729"/>
      <c r="H67" s="729"/>
      <c r="I67" s="446"/>
      <c r="J67" s="730"/>
      <c r="K67" s="730"/>
      <c r="L67" s="730"/>
      <c r="M67" s="730"/>
      <c r="N67" s="730"/>
      <c r="O67" s="730"/>
      <c r="P67" s="730"/>
      <c r="Q67" s="730"/>
      <c r="R67" s="730"/>
      <c r="S67" s="730"/>
      <c r="T67" s="707"/>
      <c r="U67" s="707"/>
      <c r="V67" s="707"/>
    </row>
    <row r="68" spans="1:22" s="447" customFormat="1" ht="14.25" customHeight="1">
      <c r="A68" s="729" t="s">
        <v>54</v>
      </c>
      <c r="B68" s="729"/>
      <c r="C68" s="729"/>
      <c r="D68" s="729"/>
      <c r="E68" s="729"/>
      <c r="F68" s="729"/>
      <c r="G68" s="729"/>
      <c r="H68" s="729"/>
      <c r="I68" s="446"/>
      <c r="J68" s="731" t="s">
        <v>124</v>
      </c>
      <c r="K68" s="731"/>
      <c r="L68" s="731"/>
      <c r="M68" s="731"/>
      <c r="N68" s="731"/>
      <c r="O68" s="731"/>
      <c r="P68" s="731"/>
      <c r="Q68" s="731"/>
      <c r="R68" s="731"/>
      <c r="S68" s="731"/>
      <c r="T68" s="728" t="s">
        <v>150</v>
      </c>
      <c r="U68" s="728"/>
      <c r="V68" s="728"/>
    </row>
    <row r="69" spans="1:22" s="447" customFormat="1" ht="16.5">
      <c r="A69" s="729" t="s">
        <v>55</v>
      </c>
      <c r="B69" s="729"/>
      <c r="C69" s="729"/>
      <c r="D69" s="729"/>
      <c r="E69" s="729"/>
      <c r="F69" s="729"/>
      <c r="G69" s="729"/>
      <c r="H69" s="729"/>
      <c r="I69" s="446"/>
      <c r="J69" s="731"/>
      <c r="K69" s="731"/>
      <c r="L69" s="731"/>
      <c r="M69" s="731"/>
      <c r="N69" s="731"/>
      <c r="O69" s="731"/>
      <c r="P69" s="731"/>
      <c r="Q69" s="731"/>
      <c r="R69" s="731"/>
      <c r="S69" s="731"/>
      <c r="T69" s="465" t="s">
        <v>127</v>
      </c>
      <c r="U69" s="449"/>
      <c r="V69" s="465"/>
    </row>
    <row r="70" spans="1:22" ht="16.5">
      <c r="A70" s="27" t="s">
        <v>148</v>
      </c>
      <c r="E70" s="38"/>
      <c r="F70" s="38"/>
      <c r="G70" s="38"/>
      <c r="H70" s="38"/>
      <c r="I70" s="38"/>
      <c r="J70" s="731"/>
      <c r="K70" s="731"/>
      <c r="L70" s="731"/>
      <c r="M70" s="731"/>
      <c r="N70" s="731"/>
      <c r="O70" s="731"/>
      <c r="P70" s="731"/>
      <c r="Q70" s="731"/>
      <c r="R70" s="731"/>
      <c r="S70" s="731"/>
      <c r="T70" s="34"/>
      <c r="U70" s="42"/>
      <c r="V70" s="34"/>
    </row>
    <row r="71" spans="10:22" ht="16.5">
      <c r="J71" s="731"/>
      <c r="K71" s="731"/>
      <c r="L71" s="731"/>
      <c r="M71" s="731"/>
      <c r="N71" s="731"/>
      <c r="O71" s="731"/>
      <c r="P71" s="731"/>
      <c r="Q71" s="731"/>
      <c r="R71" s="731"/>
      <c r="S71" s="731"/>
      <c r="T71" s="34"/>
      <c r="U71" s="34"/>
      <c r="V71" s="246" t="s">
        <v>347</v>
      </c>
    </row>
  </sheetData>
  <sheetProtection password="9F5A" sheet="1"/>
  <mergeCells count="92">
    <mergeCell ref="C59:E59"/>
    <mergeCell ref="C62:E62"/>
    <mergeCell ref="C54:E54"/>
    <mergeCell ref="C55:E55"/>
    <mergeCell ref="C56:E56"/>
    <mergeCell ref="C57:E57"/>
    <mergeCell ref="C58:E58"/>
    <mergeCell ref="C49:E49"/>
    <mergeCell ref="C50:E50"/>
    <mergeCell ref="C51:E51"/>
    <mergeCell ref="C52:E52"/>
    <mergeCell ref="C53:E53"/>
    <mergeCell ref="C42:E42"/>
    <mergeCell ref="C45:E45"/>
    <mergeCell ref="C46:E46"/>
    <mergeCell ref="C47:E47"/>
    <mergeCell ref="C48:E48"/>
    <mergeCell ref="C36:E36"/>
    <mergeCell ref="C38:E38"/>
    <mergeCell ref="C39:E39"/>
    <mergeCell ref="C40:E40"/>
    <mergeCell ref="C41:E41"/>
    <mergeCell ref="C27:E27"/>
    <mergeCell ref="C31:E31"/>
    <mergeCell ref="C32:E32"/>
    <mergeCell ref="C34:E34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M5:O5"/>
    <mergeCell ref="K7:L7"/>
    <mergeCell ref="N9:O9"/>
    <mergeCell ref="H9:I9"/>
    <mergeCell ref="F9:G9"/>
    <mergeCell ref="A3:V3"/>
    <mergeCell ref="A2:V2"/>
    <mergeCell ref="T10:U10"/>
    <mergeCell ref="E7:I7"/>
    <mergeCell ref="P7:S7"/>
    <mergeCell ref="A9:A11"/>
    <mergeCell ref="P10:Q10"/>
    <mergeCell ref="R10:S10"/>
    <mergeCell ref="J10:K10"/>
    <mergeCell ref="L10:M10"/>
    <mergeCell ref="N10:O10"/>
    <mergeCell ref="R9:S9"/>
    <mergeCell ref="T9:U9"/>
    <mergeCell ref="P9:Q9"/>
    <mergeCell ref="L9:M9"/>
    <mergeCell ref="J9:K9"/>
    <mergeCell ref="V9:V11"/>
    <mergeCell ref="F10:G10"/>
    <mergeCell ref="T68:V68"/>
    <mergeCell ref="A67:H67"/>
    <mergeCell ref="A68:H68"/>
    <mergeCell ref="A69:H69"/>
    <mergeCell ref="J66:S67"/>
    <mergeCell ref="A66:I66"/>
    <mergeCell ref="J68:S71"/>
    <mergeCell ref="H10:I10"/>
    <mergeCell ref="A1:V1"/>
    <mergeCell ref="C35:E35"/>
    <mergeCell ref="K5:L5"/>
    <mergeCell ref="D37:E37"/>
    <mergeCell ref="B37:C37"/>
    <mergeCell ref="C43:E43"/>
    <mergeCell ref="B9:E11"/>
    <mergeCell ref="C28:E28"/>
    <mergeCell ref="C29:E29"/>
    <mergeCell ref="C30:E30"/>
    <mergeCell ref="B63:C63"/>
    <mergeCell ref="D63:E63"/>
    <mergeCell ref="D64:E64"/>
    <mergeCell ref="B64:C64"/>
    <mergeCell ref="T66:V67"/>
    <mergeCell ref="M7:N7"/>
    <mergeCell ref="C61:E61"/>
    <mergeCell ref="C44:E44"/>
    <mergeCell ref="C60:E60"/>
    <mergeCell ref="C33:E33"/>
  </mergeCells>
  <printOptions horizontalCentered="1"/>
  <pageMargins left="0.15" right="0.15" top="0.4" bottom="0.25" header="0.17" footer="0.17"/>
  <pageSetup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M97"/>
  <sheetViews>
    <sheetView showGridLines="0" zoomScale="75" zoomScaleNormal="75" zoomScalePageLayoutView="0" workbookViewId="0" topLeftCell="A7">
      <selection activeCell="L17" sqref="L17"/>
    </sheetView>
  </sheetViews>
  <sheetFormatPr defaultColWidth="10.28125" defaultRowHeight="15"/>
  <cols>
    <col min="1" max="1" width="4.140625" style="206" customWidth="1"/>
    <col min="2" max="2" width="2.00390625" style="180" customWidth="1"/>
    <col min="3" max="3" width="7.7109375" style="16" customWidth="1"/>
    <col min="4" max="4" width="30.7109375" style="16" customWidth="1"/>
    <col min="5" max="5" width="10.7109375" style="16" customWidth="1"/>
    <col min="6" max="30" width="4.7109375" style="16" customWidth="1"/>
    <col min="31" max="31" width="8.421875" style="16" customWidth="1"/>
    <col min="32" max="32" width="7.57421875" style="16" customWidth="1"/>
    <col min="33" max="33" width="1.7109375" style="16" customWidth="1"/>
    <col min="34" max="34" width="11.7109375" style="16" customWidth="1"/>
    <col min="35" max="35" width="7.00390625" style="16" customWidth="1"/>
    <col min="36" max="36" width="6.57421875" style="16" customWidth="1"/>
    <col min="37" max="38" width="7.7109375" style="16" customWidth="1"/>
    <col min="39" max="39" width="9.7109375" style="16" customWidth="1"/>
    <col min="40" max="16384" width="10.28125" style="16" customWidth="1"/>
  </cols>
  <sheetData>
    <row r="1" spans="1:39" ht="13.5" customHeight="1">
      <c r="A1" s="772"/>
      <c r="B1" s="772"/>
      <c r="C1" s="772"/>
      <c r="D1" s="772"/>
      <c r="E1" s="772"/>
      <c r="F1" s="772"/>
      <c r="G1" s="772"/>
      <c r="H1" s="772"/>
      <c r="I1" s="772"/>
      <c r="J1" s="772"/>
      <c r="K1" s="772"/>
      <c r="L1" s="772"/>
      <c r="M1" s="772"/>
      <c r="N1" s="772"/>
      <c r="O1" s="772"/>
      <c r="P1" s="772"/>
      <c r="Q1" s="772"/>
      <c r="R1" s="772"/>
      <c r="S1" s="772"/>
      <c r="T1" s="772"/>
      <c r="U1" s="772"/>
      <c r="V1" s="772"/>
      <c r="W1" s="772"/>
      <c r="X1" s="772"/>
      <c r="Y1" s="772"/>
      <c r="Z1" s="772"/>
      <c r="AA1" s="772"/>
      <c r="AB1" s="772"/>
      <c r="AC1" s="772"/>
      <c r="AD1" s="772"/>
      <c r="AE1" s="772"/>
      <c r="AF1" s="772"/>
      <c r="AG1" s="772"/>
      <c r="AH1" s="772"/>
      <c r="AI1" s="772"/>
      <c r="AJ1" s="772"/>
      <c r="AK1" s="772"/>
      <c r="AL1" s="772"/>
      <c r="AM1" s="772"/>
    </row>
    <row r="2" spans="1:39" ht="27">
      <c r="A2" s="773" t="s">
        <v>123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  <c r="AG2" s="773"/>
      <c r="AH2" s="773"/>
      <c r="AI2" s="773"/>
      <c r="AJ2" s="773"/>
      <c r="AK2" s="773"/>
      <c r="AL2" s="773"/>
      <c r="AM2" s="773"/>
    </row>
    <row r="3" spans="1:39" ht="19.5" customHeight="1">
      <c r="A3" s="774" t="s">
        <v>142</v>
      </c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/>
      <c r="P3" s="774"/>
      <c r="Q3" s="774"/>
      <c r="R3" s="774"/>
      <c r="S3" s="774"/>
      <c r="T3" s="774"/>
      <c r="U3" s="774"/>
      <c r="V3" s="774"/>
      <c r="W3" s="774"/>
      <c r="X3" s="774"/>
      <c r="Y3" s="774"/>
      <c r="Z3" s="774"/>
      <c r="AA3" s="774"/>
      <c r="AB3" s="774"/>
      <c r="AC3" s="774"/>
      <c r="AD3" s="774"/>
      <c r="AE3" s="774"/>
      <c r="AF3" s="774"/>
      <c r="AG3" s="774"/>
      <c r="AH3" s="774"/>
      <c r="AI3" s="774"/>
      <c r="AJ3" s="774"/>
      <c r="AK3" s="774"/>
      <c r="AL3" s="774"/>
      <c r="AM3" s="774"/>
    </row>
    <row r="4" spans="1:39" ht="6.75" customHeight="1">
      <c r="A4" s="211"/>
      <c r="B4" s="7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6.75" customHeight="1">
      <c r="A5" s="211"/>
      <c r="B5" s="7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ht="39.75" customHeight="1">
      <c r="A6" s="211"/>
      <c r="B6" s="77"/>
      <c r="C6" s="179"/>
      <c r="D6" s="179" t="s">
        <v>334</v>
      </c>
      <c r="E6" s="775" t="str">
        <f>SF1!G4</f>
        <v>   304091</v>
      </c>
      <c r="F6" s="776"/>
      <c r="G6" s="777"/>
      <c r="H6" s="51"/>
      <c r="I6" s="778" t="s">
        <v>333</v>
      </c>
      <c r="J6" s="778"/>
      <c r="K6" s="778"/>
      <c r="L6" s="779"/>
      <c r="M6" s="775" t="str">
        <f>CustomizedSchReg!M1</f>
        <v>   2014 - 2015</v>
      </c>
      <c r="N6" s="776"/>
      <c r="O6" s="776"/>
      <c r="P6" s="776"/>
      <c r="Q6" s="777"/>
      <c r="R6" s="51"/>
      <c r="S6" s="778" t="s">
        <v>336</v>
      </c>
      <c r="T6" s="778"/>
      <c r="U6" s="778"/>
      <c r="V6" s="778"/>
      <c r="W6" s="778"/>
      <c r="X6" s="778"/>
      <c r="Y6" s="779"/>
      <c r="Z6" s="759" t="s">
        <v>342</v>
      </c>
      <c r="AA6" s="760"/>
      <c r="AB6" s="760"/>
      <c r="AC6" s="760"/>
      <c r="AD6" s="760"/>
      <c r="AE6" s="761"/>
      <c r="AF6" s="51"/>
      <c r="AG6" s="51"/>
      <c r="AH6" s="51"/>
      <c r="AI6" s="51"/>
      <c r="AJ6" s="51"/>
      <c r="AK6" s="51"/>
      <c r="AL6" s="17"/>
      <c r="AM6" s="17"/>
    </row>
    <row r="7" spans="1:39" ht="6.75" customHeight="1">
      <c r="A7" s="211"/>
      <c r="B7" s="77"/>
      <c r="C7" s="179"/>
      <c r="D7" s="179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17"/>
      <c r="AM7" s="17"/>
    </row>
    <row r="8" spans="1:39" ht="39.75" customHeight="1">
      <c r="A8" s="212"/>
      <c r="B8" s="79"/>
      <c r="C8" s="178"/>
      <c r="D8" s="178" t="s">
        <v>335</v>
      </c>
      <c r="E8" s="775" t="str">
        <f>SF1!G6</f>
        <v>   MIS. OR. GENERAL COMPREHENSIVE HS</v>
      </c>
      <c r="F8" s="776"/>
      <c r="G8" s="776"/>
      <c r="H8" s="776"/>
      <c r="I8" s="776"/>
      <c r="J8" s="776"/>
      <c r="K8" s="776"/>
      <c r="L8" s="776"/>
      <c r="M8" s="776"/>
      <c r="N8" s="776"/>
      <c r="O8" s="776"/>
      <c r="P8" s="776"/>
      <c r="Q8" s="777"/>
      <c r="R8" s="46"/>
      <c r="S8" s="46"/>
      <c r="T8" s="52"/>
      <c r="U8" s="52"/>
      <c r="V8" s="785" t="s">
        <v>337</v>
      </c>
      <c r="W8" s="785"/>
      <c r="X8" s="785"/>
      <c r="Y8" s="779"/>
      <c r="Z8" s="708">
        <f>CustomizedSchReg!H1</f>
        <v>9</v>
      </c>
      <c r="AA8" s="786"/>
      <c r="AB8" s="709"/>
      <c r="AC8" s="787" t="s">
        <v>109</v>
      </c>
      <c r="AD8" s="779"/>
      <c r="AE8" s="775" t="str">
        <f>CustomizedSchReg!J1</f>
        <v>   DIAMOND</v>
      </c>
      <c r="AF8" s="776"/>
      <c r="AG8" s="776"/>
      <c r="AH8" s="776"/>
      <c r="AI8" s="777"/>
      <c r="AJ8" s="52"/>
      <c r="AK8" s="52"/>
      <c r="AL8" s="18"/>
      <c r="AM8" s="18"/>
    </row>
    <row r="9" ht="6" customHeight="1" thickBot="1"/>
    <row r="10" spans="1:39" ht="20.25" customHeight="1" thickBot="1">
      <c r="A10" s="788" t="s">
        <v>167</v>
      </c>
      <c r="B10" s="789"/>
      <c r="C10" s="789"/>
      <c r="D10" s="789"/>
      <c r="E10" s="790"/>
      <c r="F10" s="794" t="s">
        <v>153</v>
      </c>
      <c r="G10" s="794"/>
      <c r="H10" s="794"/>
      <c r="I10" s="794"/>
      <c r="J10" s="794"/>
      <c r="K10" s="794"/>
      <c r="L10" s="794"/>
      <c r="M10" s="794"/>
      <c r="N10" s="794"/>
      <c r="O10" s="794"/>
      <c r="P10" s="794"/>
      <c r="Q10" s="794"/>
      <c r="R10" s="794"/>
      <c r="S10" s="794"/>
      <c r="T10" s="794"/>
      <c r="U10" s="794"/>
      <c r="V10" s="794"/>
      <c r="W10" s="794"/>
      <c r="X10" s="794"/>
      <c r="Y10" s="794"/>
      <c r="Z10" s="794"/>
      <c r="AA10" s="794"/>
      <c r="AB10" s="794"/>
      <c r="AC10" s="794"/>
      <c r="AD10" s="795"/>
      <c r="AE10" s="762" t="s">
        <v>80</v>
      </c>
      <c r="AF10" s="762"/>
      <c r="AG10" s="764" t="s">
        <v>166</v>
      </c>
      <c r="AH10" s="765"/>
      <c r="AI10" s="765"/>
      <c r="AJ10" s="765"/>
      <c r="AK10" s="765"/>
      <c r="AL10" s="765"/>
      <c r="AM10" s="766"/>
    </row>
    <row r="11" spans="1:39" ht="19.5" customHeight="1" thickBot="1">
      <c r="A11" s="791"/>
      <c r="B11" s="792"/>
      <c r="C11" s="792"/>
      <c r="D11" s="792"/>
      <c r="E11" s="793"/>
      <c r="F11" s="243">
        <v>2</v>
      </c>
      <c r="G11" s="244">
        <v>3</v>
      </c>
      <c r="H11" s="244">
        <v>4</v>
      </c>
      <c r="I11" s="244">
        <v>5</v>
      </c>
      <c r="J11" s="245">
        <v>6</v>
      </c>
      <c r="K11" s="243">
        <v>9</v>
      </c>
      <c r="L11" s="244">
        <v>10</v>
      </c>
      <c r="M11" s="244">
        <v>11</v>
      </c>
      <c r="N11" s="244">
        <v>12</v>
      </c>
      <c r="O11" s="245">
        <v>13</v>
      </c>
      <c r="P11" s="243">
        <v>16</v>
      </c>
      <c r="Q11" s="244">
        <v>17</v>
      </c>
      <c r="R11" s="244">
        <v>18</v>
      </c>
      <c r="S11" s="244">
        <v>19</v>
      </c>
      <c r="T11" s="245">
        <v>20</v>
      </c>
      <c r="U11" s="243">
        <v>23</v>
      </c>
      <c r="V11" s="244">
        <v>24</v>
      </c>
      <c r="W11" s="244">
        <v>25</v>
      </c>
      <c r="X11" s="244">
        <v>26</v>
      </c>
      <c r="Y11" s="245">
        <v>27</v>
      </c>
      <c r="Z11" s="243">
        <v>30</v>
      </c>
      <c r="AA11" s="244"/>
      <c r="AB11" s="244"/>
      <c r="AC11" s="244"/>
      <c r="AD11" s="245"/>
      <c r="AE11" s="763"/>
      <c r="AF11" s="763"/>
      <c r="AG11" s="767" t="s">
        <v>165</v>
      </c>
      <c r="AH11" s="768"/>
      <c r="AI11" s="768"/>
      <c r="AJ11" s="768"/>
      <c r="AK11" s="768"/>
      <c r="AL11" s="768"/>
      <c r="AM11" s="769"/>
    </row>
    <row r="12" spans="1:39" ht="24.75" customHeight="1" thickBot="1">
      <c r="A12" s="780" t="s">
        <v>168</v>
      </c>
      <c r="B12" s="781"/>
      <c r="C12" s="781"/>
      <c r="D12" s="781"/>
      <c r="E12" s="782"/>
      <c r="F12" s="80" t="s">
        <v>1</v>
      </c>
      <c r="G12" s="60" t="s">
        <v>56</v>
      </c>
      <c r="H12" s="60" t="s">
        <v>151</v>
      </c>
      <c r="I12" s="60" t="s">
        <v>152</v>
      </c>
      <c r="J12" s="61" t="s">
        <v>2</v>
      </c>
      <c r="K12" s="80" t="s">
        <v>1</v>
      </c>
      <c r="L12" s="60" t="s">
        <v>56</v>
      </c>
      <c r="M12" s="60" t="s">
        <v>151</v>
      </c>
      <c r="N12" s="60" t="s">
        <v>152</v>
      </c>
      <c r="O12" s="61" t="s">
        <v>2</v>
      </c>
      <c r="P12" s="80" t="s">
        <v>1</v>
      </c>
      <c r="Q12" s="60" t="s">
        <v>56</v>
      </c>
      <c r="R12" s="60" t="s">
        <v>151</v>
      </c>
      <c r="S12" s="60" t="s">
        <v>152</v>
      </c>
      <c r="T12" s="61" t="s">
        <v>2</v>
      </c>
      <c r="U12" s="80" t="s">
        <v>1</v>
      </c>
      <c r="V12" s="60" t="s">
        <v>56</v>
      </c>
      <c r="W12" s="60" t="s">
        <v>151</v>
      </c>
      <c r="X12" s="60" t="s">
        <v>152</v>
      </c>
      <c r="Y12" s="61" t="s">
        <v>2</v>
      </c>
      <c r="Z12" s="80" t="s">
        <v>1</v>
      </c>
      <c r="AA12" s="60" t="s">
        <v>56</v>
      </c>
      <c r="AB12" s="60" t="s">
        <v>151</v>
      </c>
      <c r="AC12" s="60" t="s">
        <v>152</v>
      </c>
      <c r="AD12" s="218" t="s">
        <v>2</v>
      </c>
      <c r="AE12" s="223" t="s">
        <v>4</v>
      </c>
      <c r="AF12" s="224" t="s">
        <v>5</v>
      </c>
      <c r="AG12" s="783" t="s">
        <v>164</v>
      </c>
      <c r="AH12" s="783"/>
      <c r="AI12" s="783"/>
      <c r="AJ12" s="783"/>
      <c r="AK12" s="783"/>
      <c r="AL12" s="783"/>
      <c r="AM12" s="784"/>
    </row>
    <row r="13" spans="1:39" ht="19.5" customHeight="1">
      <c r="A13" s="214">
        <v>1</v>
      </c>
      <c r="B13" s="215"/>
      <c r="C13" s="906" t="str">
        <f>CONCATENATE(CustomizedSchReg!C7,",  ",CustomizedSchReg!D7,"  ",CustomizedSchReg!E7)</f>
        <v>Asio,  Danny  Aguid</v>
      </c>
      <c r="D13" s="906"/>
      <c r="E13" s="907"/>
      <c r="F13" s="225"/>
      <c r="G13" s="226"/>
      <c r="H13" s="227"/>
      <c r="I13" s="227"/>
      <c r="J13" s="228"/>
      <c r="K13" s="229"/>
      <c r="L13" s="230"/>
      <c r="M13" s="230"/>
      <c r="N13" s="753" t="s">
        <v>638</v>
      </c>
      <c r="O13" s="231"/>
      <c r="P13" s="232"/>
      <c r="Q13" s="230"/>
      <c r="R13" s="230"/>
      <c r="S13" s="230"/>
      <c r="T13" s="228"/>
      <c r="U13" s="229"/>
      <c r="V13" s="230"/>
      <c r="W13" s="230"/>
      <c r="X13" s="230"/>
      <c r="Y13" s="231"/>
      <c r="Z13" s="232"/>
      <c r="AA13" s="230"/>
      <c r="AB13" s="230"/>
      <c r="AC13" s="231"/>
      <c r="AD13" s="231"/>
      <c r="AE13" s="221"/>
      <c r="AF13" s="222"/>
      <c r="AG13" s="241"/>
      <c r="AH13" s="802"/>
      <c r="AI13" s="802"/>
      <c r="AJ13" s="802"/>
      <c r="AK13" s="802"/>
      <c r="AL13" s="802"/>
      <c r="AM13" s="803"/>
    </row>
    <row r="14" spans="1:39" ht="19.5" customHeight="1">
      <c r="A14" s="216">
        <v>2</v>
      </c>
      <c r="B14" s="217"/>
      <c r="C14" s="908" t="str">
        <f>CONCATENATE(CustomizedSchReg!C8,",  ",CustomizedSchReg!D8,"  ",CustomizedSchReg!E8)</f>
        <v>Madrid,  Jerry  P</v>
      </c>
      <c r="D14" s="908"/>
      <c r="E14" s="909"/>
      <c r="F14" s="233"/>
      <c r="G14" s="234"/>
      <c r="H14" s="235"/>
      <c r="I14" s="235"/>
      <c r="J14" s="236"/>
      <c r="K14" s="237"/>
      <c r="L14" s="238"/>
      <c r="M14" s="238"/>
      <c r="N14" s="754"/>
      <c r="O14" s="239"/>
      <c r="P14" s="240"/>
      <c r="Q14" s="238"/>
      <c r="R14" s="238"/>
      <c r="S14" s="238"/>
      <c r="T14" s="236"/>
      <c r="U14" s="237"/>
      <c r="V14" s="238"/>
      <c r="W14" s="238"/>
      <c r="X14" s="238"/>
      <c r="Y14" s="239"/>
      <c r="Z14" s="240"/>
      <c r="AA14" s="238"/>
      <c r="AB14" s="238"/>
      <c r="AC14" s="239"/>
      <c r="AD14" s="239"/>
      <c r="AE14" s="219"/>
      <c r="AF14" s="220"/>
      <c r="AG14" s="41"/>
      <c r="AH14" s="804"/>
      <c r="AI14" s="804"/>
      <c r="AJ14" s="804"/>
      <c r="AK14" s="804"/>
      <c r="AL14" s="804"/>
      <c r="AM14" s="805"/>
    </row>
    <row r="15" spans="1:39" s="413" customFormat="1" ht="19.5" customHeight="1">
      <c r="A15" s="466">
        <v>3</v>
      </c>
      <c r="B15" s="467"/>
      <c r="C15" s="796" t="str">
        <f>CONCATENATE(CustomizedSchReg!C9,",  ",CustomizedSchReg!D9,"  ",CustomizedSchReg!E9)</f>
        <v>DUA,  Kenneth Ray  Balolong</v>
      </c>
      <c r="D15" s="796"/>
      <c r="E15" s="797"/>
      <c r="F15" s="468"/>
      <c r="G15" s="469"/>
      <c r="H15" s="470"/>
      <c r="I15" s="470"/>
      <c r="J15" s="471"/>
      <c r="K15" s="472"/>
      <c r="L15" s="473"/>
      <c r="M15" s="473"/>
      <c r="N15" s="754"/>
      <c r="O15" s="474"/>
      <c r="P15" s="475"/>
      <c r="Q15" s="473"/>
      <c r="R15" s="473"/>
      <c r="S15" s="473"/>
      <c r="T15" s="471"/>
      <c r="U15" s="472"/>
      <c r="V15" s="473"/>
      <c r="W15" s="473"/>
      <c r="X15" s="473"/>
      <c r="Y15" s="474"/>
      <c r="Z15" s="475"/>
      <c r="AA15" s="473"/>
      <c r="AB15" s="473"/>
      <c r="AC15" s="474"/>
      <c r="AD15" s="474"/>
      <c r="AE15" s="476"/>
      <c r="AF15" s="477"/>
      <c r="AG15" s="408"/>
      <c r="AH15" s="770"/>
      <c r="AI15" s="770"/>
      <c r="AJ15" s="770"/>
      <c r="AK15" s="770"/>
      <c r="AL15" s="770"/>
      <c r="AM15" s="771"/>
    </row>
    <row r="16" spans="1:39" s="413" customFormat="1" ht="19.5" customHeight="1">
      <c r="A16" s="466">
        <v>4</v>
      </c>
      <c r="B16" s="467"/>
      <c r="C16" s="796" t="str">
        <f>CONCATENATE(CustomizedSchReg!C10,",  ",CustomizedSchReg!D10,"  ",CustomizedSchReg!E10)</f>
        <v>GAMALI,  Reynante  Banaag</v>
      </c>
      <c r="D16" s="796"/>
      <c r="E16" s="797"/>
      <c r="F16" s="468"/>
      <c r="G16" s="469"/>
      <c r="H16" s="470"/>
      <c r="I16" s="470"/>
      <c r="J16" s="471"/>
      <c r="K16" s="472"/>
      <c r="L16" s="473"/>
      <c r="M16" s="473"/>
      <c r="N16" s="754"/>
      <c r="O16" s="474"/>
      <c r="P16" s="475"/>
      <c r="Q16" s="473"/>
      <c r="R16" s="473"/>
      <c r="S16" s="473"/>
      <c r="T16" s="471"/>
      <c r="U16" s="472"/>
      <c r="V16" s="473"/>
      <c r="W16" s="473"/>
      <c r="X16" s="473"/>
      <c r="Y16" s="474"/>
      <c r="Z16" s="475"/>
      <c r="AA16" s="473"/>
      <c r="AB16" s="473"/>
      <c r="AC16" s="474"/>
      <c r="AD16" s="474"/>
      <c r="AE16" s="476"/>
      <c r="AF16" s="477"/>
      <c r="AG16" s="408"/>
      <c r="AH16" s="770"/>
      <c r="AI16" s="770"/>
      <c r="AJ16" s="770"/>
      <c r="AK16" s="770"/>
      <c r="AL16" s="770"/>
      <c r="AM16" s="771"/>
    </row>
    <row r="17" spans="1:39" s="413" customFormat="1" ht="19.5" customHeight="1">
      <c r="A17" s="466">
        <v>5</v>
      </c>
      <c r="B17" s="467"/>
      <c r="C17" s="796" t="str">
        <f>CONCATENATE(CustomizedSchReg!C11,",  ",CustomizedSchReg!D11,"  ",CustomizedSchReg!E11)</f>
        <v>IGNACIO,  Carl Angelo  Monton</v>
      </c>
      <c r="D17" s="796"/>
      <c r="E17" s="797"/>
      <c r="F17" s="468"/>
      <c r="G17" s="469"/>
      <c r="H17" s="470"/>
      <c r="I17" s="470"/>
      <c r="J17" s="471"/>
      <c r="K17" s="472"/>
      <c r="L17" s="473"/>
      <c r="M17" s="473"/>
      <c r="N17" s="754"/>
      <c r="O17" s="474"/>
      <c r="P17" s="475"/>
      <c r="Q17" s="473"/>
      <c r="R17" s="473"/>
      <c r="S17" s="473"/>
      <c r="T17" s="471"/>
      <c r="U17" s="472"/>
      <c r="V17" s="473"/>
      <c r="W17" s="473"/>
      <c r="X17" s="473"/>
      <c r="Y17" s="474"/>
      <c r="Z17" s="475"/>
      <c r="AA17" s="473"/>
      <c r="AB17" s="473"/>
      <c r="AC17" s="474"/>
      <c r="AD17" s="474"/>
      <c r="AE17" s="476"/>
      <c r="AF17" s="477"/>
      <c r="AG17" s="408"/>
      <c r="AH17" s="770"/>
      <c r="AI17" s="770"/>
      <c r="AJ17" s="770"/>
      <c r="AK17" s="770"/>
      <c r="AL17" s="770"/>
      <c r="AM17" s="771"/>
    </row>
    <row r="18" spans="1:39" s="413" customFormat="1" ht="19.5" customHeight="1">
      <c r="A18" s="466">
        <v>6</v>
      </c>
      <c r="B18" s="467"/>
      <c r="C18" s="796" t="str">
        <f>CONCATENATE(CustomizedSchReg!C12,",  ",CustomizedSchReg!D12,"  ",CustomizedSchReg!E12)</f>
        <v>LAGO,  Carll Mark  Alivio</v>
      </c>
      <c r="D18" s="796"/>
      <c r="E18" s="797"/>
      <c r="F18" s="468"/>
      <c r="G18" s="469"/>
      <c r="H18" s="470"/>
      <c r="I18" s="470"/>
      <c r="J18" s="471"/>
      <c r="K18" s="472"/>
      <c r="L18" s="473"/>
      <c r="M18" s="473"/>
      <c r="N18" s="754"/>
      <c r="O18" s="474"/>
      <c r="P18" s="475"/>
      <c r="Q18" s="473"/>
      <c r="R18" s="473"/>
      <c r="S18" s="473"/>
      <c r="T18" s="471"/>
      <c r="U18" s="472"/>
      <c r="V18" s="473"/>
      <c r="W18" s="473"/>
      <c r="X18" s="473"/>
      <c r="Y18" s="474"/>
      <c r="Z18" s="475"/>
      <c r="AA18" s="473"/>
      <c r="AB18" s="473"/>
      <c r="AC18" s="474"/>
      <c r="AD18" s="474"/>
      <c r="AE18" s="476"/>
      <c r="AF18" s="477"/>
      <c r="AG18" s="408"/>
      <c r="AH18" s="770"/>
      <c r="AI18" s="770"/>
      <c r="AJ18" s="770"/>
      <c r="AK18" s="770"/>
      <c r="AL18" s="770"/>
      <c r="AM18" s="771"/>
    </row>
    <row r="19" spans="1:39" s="413" customFormat="1" ht="19.5" customHeight="1">
      <c r="A19" s="466">
        <v>7</v>
      </c>
      <c r="B19" s="467"/>
      <c r="C19" s="796" t="str">
        <f>CONCATENATE(CustomizedSchReg!C13,",  ",CustomizedSchReg!D13,"  ",CustomizedSchReg!E13)</f>
        <v>LOOR,  Jevs  Cayetuna</v>
      </c>
      <c r="D19" s="796"/>
      <c r="E19" s="797"/>
      <c r="F19" s="468"/>
      <c r="G19" s="469"/>
      <c r="H19" s="470"/>
      <c r="I19" s="470"/>
      <c r="J19" s="471"/>
      <c r="K19" s="472"/>
      <c r="L19" s="473"/>
      <c r="M19" s="473"/>
      <c r="N19" s="754"/>
      <c r="O19" s="474"/>
      <c r="P19" s="475"/>
      <c r="Q19" s="473"/>
      <c r="R19" s="473"/>
      <c r="S19" s="473"/>
      <c r="T19" s="471"/>
      <c r="U19" s="472"/>
      <c r="V19" s="473"/>
      <c r="W19" s="473"/>
      <c r="X19" s="473"/>
      <c r="Y19" s="474"/>
      <c r="Z19" s="475"/>
      <c r="AA19" s="473"/>
      <c r="AB19" s="473"/>
      <c r="AC19" s="474"/>
      <c r="AD19" s="474"/>
      <c r="AE19" s="476"/>
      <c r="AF19" s="477"/>
      <c r="AG19" s="408"/>
      <c r="AH19" s="770"/>
      <c r="AI19" s="770"/>
      <c r="AJ19" s="770"/>
      <c r="AK19" s="770"/>
      <c r="AL19" s="770"/>
      <c r="AM19" s="771"/>
    </row>
    <row r="20" spans="1:39" s="413" customFormat="1" ht="19.5" customHeight="1">
      <c r="A20" s="466">
        <v>8</v>
      </c>
      <c r="B20" s="467"/>
      <c r="C20" s="796" t="str">
        <f>CONCATENATE(CustomizedSchReg!C14,",  ",CustomizedSchReg!D14,"  ",CustomizedSchReg!E14)</f>
        <v>LUMACAD,  John Niño  Erolan</v>
      </c>
      <c r="D20" s="796"/>
      <c r="E20" s="797"/>
      <c r="F20" s="468"/>
      <c r="G20" s="469"/>
      <c r="H20" s="470"/>
      <c r="I20" s="470"/>
      <c r="J20" s="471"/>
      <c r="K20" s="472"/>
      <c r="L20" s="473"/>
      <c r="M20" s="473"/>
      <c r="N20" s="754"/>
      <c r="O20" s="474"/>
      <c r="P20" s="475"/>
      <c r="Q20" s="473"/>
      <c r="R20" s="473"/>
      <c r="S20" s="473"/>
      <c r="T20" s="471"/>
      <c r="U20" s="472"/>
      <c r="V20" s="473"/>
      <c r="W20" s="473"/>
      <c r="X20" s="473"/>
      <c r="Y20" s="474"/>
      <c r="Z20" s="475"/>
      <c r="AA20" s="473"/>
      <c r="AB20" s="473"/>
      <c r="AC20" s="474"/>
      <c r="AD20" s="474"/>
      <c r="AE20" s="476"/>
      <c r="AF20" s="477"/>
      <c r="AG20" s="408"/>
      <c r="AH20" s="770"/>
      <c r="AI20" s="770"/>
      <c r="AJ20" s="770"/>
      <c r="AK20" s="770"/>
      <c r="AL20" s="770"/>
      <c r="AM20" s="771"/>
    </row>
    <row r="21" spans="1:39" s="413" customFormat="1" ht="19.5" customHeight="1">
      <c r="A21" s="466">
        <v>9</v>
      </c>
      <c r="B21" s="467"/>
      <c r="C21" s="796" t="str">
        <f>CONCATENATE(CustomizedSchReg!C15,",  ",CustomizedSchReg!D15,"  ",CustomizedSchReg!E15)</f>
        <v>MACABUAC,  Christian Felix  Bullecer</v>
      </c>
      <c r="D21" s="796"/>
      <c r="E21" s="797"/>
      <c r="F21" s="468"/>
      <c r="G21" s="469"/>
      <c r="H21" s="470"/>
      <c r="I21" s="470"/>
      <c r="J21" s="471"/>
      <c r="K21" s="472"/>
      <c r="L21" s="473"/>
      <c r="M21" s="473"/>
      <c r="N21" s="754"/>
      <c r="O21" s="474"/>
      <c r="P21" s="475"/>
      <c r="Q21" s="473"/>
      <c r="R21" s="473"/>
      <c r="S21" s="473"/>
      <c r="T21" s="471"/>
      <c r="U21" s="472"/>
      <c r="V21" s="473"/>
      <c r="W21" s="473"/>
      <c r="X21" s="473"/>
      <c r="Y21" s="474"/>
      <c r="Z21" s="475"/>
      <c r="AA21" s="473"/>
      <c r="AB21" s="473"/>
      <c r="AC21" s="474"/>
      <c r="AD21" s="474"/>
      <c r="AE21" s="476"/>
      <c r="AF21" s="477"/>
      <c r="AG21" s="408"/>
      <c r="AH21" s="770"/>
      <c r="AI21" s="770"/>
      <c r="AJ21" s="770"/>
      <c r="AK21" s="770"/>
      <c r="AL21" s="770"/>
      <c r="AM21" s="771"/>
    </row>
    <row r="22" spans="1:39" s="413" customFormat="1" ht="19.5" customHeight="1">
      <c r="A22" s="466">
        <v>10</v>
      </c>
      <c r="B22" s="467"/>
      <c r="C22" s="796" t="str">
        <f>CONCATENATE(CustomizedSchReg!C16,",  ",CustomizedSchReg!D16,"  ",CustomizedSchReg!E16)</f>
        <v>MAGLUNSOD,  James Matheu  Gultiano</v>
      </c>
      <c r="D22" s="796"/>
      <c r="E22" s="797"/>
      <c r="F22" s="468"/>
      <c r="G22" s="469"/>
      <c r="H22" s="470"/>
      <c r="I22" s="470"/>
      <c r="J22" s="471"/>
      <c r="K22" s="472"/>
      <c r="L22" s="473"/>
      <c r="M22" s="473"/>
      <c r="N22" s="754"/>
      <c r="O22" s="474"/>
      <c r="P22" s="475"/>
      <c r="Q22" s="473"/>
      <c r="R22" s="473"/>
      <c r="S22" s="473"/>
      <c r="T22" s="471"/>
      <c r="U22" s="472"/>
      <c r="V22" s="473"/>
      <c r="W22" s="473"/>
      <c r="X22" s="473"/>
      <c r="Y22" s="474"/>
      <c r="Z22" s="475"/>
      <c r="AA22" s="473"/>
      <c r="AB22" s="473"/>
      <c r="AC22" s="474"/>
      <c r="AD22" s="474"/>
      <c r="AE22" s="476"/>
      <c r="AF22" s="477"/>
      <c r="AG22" s="408"/>
      <c r="AH22" s="770"/>
      <c r="AI22" s="770"/>
      <c r="AJ22" s="770"/>
      <c r="AK22" s="770"/>
      <c r="AL22" s="770"/>
      <c r="AM22" s="771"/>
    </row>
    <row r="23" spans="1:39" s="413" customFormat="1" ht="19.5" customHeight="1">
      <c r="A23" s="466">
        <v>11</v>
      </c>
      <c r="B23" s="467"/>
      <c r="C23" s="796" t="str">
        <f>CONCATENATE(CustomizedSchReg!C17,",  ",CustomizedSchReg!D17,"  ",CustomizedSchReg!E17)</f>
        <v>MANDAMIENTO,  Rusty Geandri  Eduave</v>
      </c>
      <c r="D23" s="796"/>
      <c r="E23" s="797"/>
      <c r="F23" s="468"/>
      <c r="G23" s="469"/>
      <c r="H23" s="470"/>
      <c r="I23" s="470"/>
      <c r="J23" s="471"/>
      <c r="K23" s="472"/>
      <c r="L23" s="473"/>
      <c r="M23" s="473"/>
      <c r="N23" s="754"/>
      <c r="O23" s="474"/>
      <c r="P23" s="475"/>
      <c r="Q23" s="473"/>
      <c r="R23" s="473"/>
      <c r="S23" s="473"/>
      <c r="T23" s="471"/>
      <c r="U23" s="472"/>
      <c r="V23" s="473"/>
      <c r="W23" s="473"/>
      <c r="X23" s="473"/>
      <c r="Y23" s="474"/>
      <c r="Z23" s="475"/>
      <c r="AA23" s="473"/>
      <c r="AB23" s="473"/>
      <c r="AC23" s="474"/>
      <c r="AD23" s="474"/>
      <c r="AE23" s="476"/>
      <c r="AF23" s="477"/>
      <c r="AG23" s="408"/>
      <c r="AH23" s="770"/>
      <c r="AI23" s="770"/>
      <c r="AJ23" s="770"/>
      <c r="AK23" s="770"/>
      <c r="AL23" s="770"/>
      <c r="AM23" s="771"/>
    </row>
    <row r="24" spans="1:39" s="413" customFormat="1" ht="19.5" customHeight="1">
      <c r="A24" s="466">
        <v>12</v>
      </c>
      <c r="B24" s="467"/>
      <c r="C24" s="796" t="str">
        <f>CONCATENATE(CustomizedSchReg!C18,",  ",CustomizedSchReg!D18,"  ",CustomizedSchReg!E18)</f>
        <v>NAGAC,  Justin John  </v>
      </c>
      <c r="D24" s="796"/>
      <c r="E24" s="797"/>
      <c r="F24" s="475"/>
      <c r="G24" s="473"/>
      <c r="H24" s="473"/>
      <c r="I24" s="473"/>
      <c r="J24" s="471"/>
      <c r="K24" s="472"/>
      <c r="L24" s="473"/>
      <c r="M24" s="473"/>
      <c r="N24" s="754"/>
      <c r="O24" s="474"/>
      <c r="P24" s="475"/>
      <c r="Q24" s="473"/>
      <c r="R24" s="473"/>
      <c r="S24" s="473"/>
      <c r="T24" s="471"/>
      <c r="U24" s="472"/>
      <c r="V24" s="473"/>
      <c r="W24" s="473"/>
      <c r="X24" s="473"/>
      <c r="Y24" s="474"/>
      <c r="Z24" s="475"/>
      <c r="AA24" s="473"/>
      <c r="AB24" s="473"/>
      <c r="AC24" s="474"/>
      <c r="AD24" s="474"/>
      <c r="AE24" s="476"/>
      <c r="AF24" s="477"/>
      <c r="AG24" s="408"/>
      <c r="AH24" s="770"/>
      <c r="AI24" s="770"/>
      <c r="AJ24" s="770"/>
      <c r="AK24" s="770"/>
      <c r="AL24" s="770"/>
      <c r="AM24" s="771"/>
    </row>
    <row r="25" spans="1:39" s="413" customFormat="1" ht="19.5" customHeight="1">
      <c r="A25" s="466">
        <v>13</v>
      </c>
      <c r="B25" s="467"/>
      <c r="C25" s="796" t="str">
        <f>CONCATENATE(CustomizedSchReg!C19,",  ",CustomizedSchReg!D19,"  ",CustomizedSchReg!E19)</f>
        <v>NOYNAY,  Dave Michael  Saplad</v>
      </c>
      <c r="D25" s="796"/>
      <c r="E25" s="797"/>
      <c r="F25" s="475"/>
      <c r="G25" s="473"/>
      <c r="H25" s="473"/>
      <c r="I25" s="473"/>
      <c r="J25" s="471"/>
      <c r="K25" s="472"/>
      <c r="L25" s="473"/>
      <c r="M25" s="473"/>
      <c r="N25" s="754"/>
      <c r="O25" s="474"/>
      <c r="P25" s="475"/>
      <c r="Q25" s="473"/>
      <c r="R25" s="473"/>
      <c r="S25" s="473"/>
      <c r="T25" s="471"/>
      <c r="U25" s="472"/>
      <c r="V25" s="473"/>
      <c r="W25" s="473"/>
      <c r="X25" s="473"/>
      <c r="Y25" s="474"/>
      <c r="Z25" s="475"/>
      <c r="AA25" s="473"/>
      <c r="AB25" s="473"/>
      <c r="AC25" s="474"/>
      <c r="AD25" s="474"/>
      <c r="AE25" s="476"/>
      <c r="AF25" s="477"/>
      <c r="AG25" s="408"/>
      <c r="AH25" s="770"/>
      <c r="AI25" s="770"/>
      <c r="AJ25" s="770"/>
      <c r="AK25" s="770"/>
      <c r="AL25" s="770"/>
      <c r="AM25" s="771"/>
    </row>
    <row r="26" spans="1:39" s="413" customFormat="1" ht="19.5" customHeight="1">
      <c r="A26" s="466">
        <v>14</v>
      </c>
      <c r="B26" s="467"/>
      <c r="C26" s="796" t="str">
        <f>CONCATENATE(CustomizedSchReg!C20,",  ",CustomizedSchReg!D20,"  ",CustomizedSchReg!E20)</f>
        <v>OSIO,  Medar Gino  Luna</v>
      </c>
      <c r="D26" s="796"/>
      <c r="E26" s="797"/>
      <c r="F26" s="475"/>
      <c r="G26" s="473"/>
      <c r="H26" s="473"/>
      <c r="I26" s="473"/>
      <c r="J26" s="471"/>
      <c r="K26" s="472"/>
      <c r="L26" s="473"/>
      <c r="M26" s="473"/>
      <c r="N26" s="754"/>
      <c r="O26" s="474"/>
      <c r="P26" s="475"/>
      <c r="Q26" s="473"/>
      <c r="R26" s="473"/>
      <c r="S26" s="473"/>
      <c r="T26" s="471"/>
      <c r="U26" s="472"/>
      <c r="V26" s="473"/>
      <c r="W26" s="473"/>
      <c r="X26" s="473"/>
      <c r="Y26" s="474"/>
      <c r="Z26" s="475"/>
      <c r="AA26" s="473"/>
      <c r="AB26" s="473"/>
      <c r="AC26" s="474"/>
      <c r="AD26" s="474"/>
      <c r="AE26" s="476"/>
      <c r="AF26" s="477"/>
      <c r="AG26" s="408"/>
      <c r="AH26" s="770"/>
      <c r="AI26" s="770"/>
      <c r="AJ26" s="770"/>
      <c r="AK26" s="770"/>
      <c r="AL26" s="770"/>
      <c r="AM26" s="771"/>
    </row>
    <row r="27" spans="1:39" s="413" customFormat="1" ht="19.5" customHeight="1">
      <c r="A27" s="466">
        <v>15</v>
      </c>
      <c r="B27" s="467"/>
      <c r="C27" s="796" t="str">
        <f>CONCATENATE(CustomizedSchReg!C21,",  ",CustomizedSchReg!D21,"  ",CustomizedSchReg!E21)</f>
        <v>SALCEDO,  Gerald  Homdos</v>
      </c>
      <c r="D27" s="796"/>
      <c r="E27" s="797"/>
      <c r="F27" s="475"/>
      <c r="G27" s="473"/>
      <c r="H27" s="473"/>
      <c r="I27" s="473"/>
      <c r="J27" s="471"/>
      <c r="K27" s="472"/>
      <c r="L27" s="473"/>
      <c r="M27" s="473"/>
      <c r="N27" s="754"/>
      <c r="O27" s="474"/>
      <c r="P27" s="475"/>
      <c r="Q27" s="473"/>
      <c r="R27" s="473"/>
      <c r="S27" s="473"/>
      <c r="T27" s="471"/>
      <c r="U27" s="472"/>
      <c r="V27" s="473"/>
      <c r="W27" s="473"/>
      <c r="X27" s="473"/>
      <c r="Y27" s="474"/>
      <c r="Z27" s="475"/>
      <c r="AA27" s="473"/>
      <c r="AB27" s="473"/>
      <c r="AC27" s="474"/>
      <c r="AD27" s="474"/>
      <c r="AE27" s="476"/>
      <c r="AF27" s="477"/>
      <c r="AG27" s="408"/>
      <c r="AH27" s="770"/>
      <c r="AI27" s="770"/>
      <c r="AJ27" s="770"/>
      <c r="AK27" s="770"/>
      <c r="AL27" s="770"/>
      <c r="AM27" s="771"/>
    </row>
    <row r="28" spans="1:39" s="413" customFormat="1" ht="19.5" customHeight="1">
      <c r="A28" s="466">
        <v>16</v>
      </c>
      <c r="B28" s="467"/>
      <c r="C28" s="796" t="str">
        <f>CONCATENATE(CustomizedSchReg!C22,",  ",CustomizedSchReg!D22,"  ",CustomizedSchReg!E22)</f>
        <v>TABLANDO,  James Michael  Tagoylo</v>
      </c>
      <c r="D28" s="796"/>
      <c r="E28" s="797"/>
      <c r="F28" s="475"/>
      <c r="G28" s="473"/>
      <c r="H28" s="473"/>
      <c r="I28" s="473"/>
      <c r="J28" s="471"/>
      <c r="K28" s="472"/>
      <c r="L28" s="473"/>
      <c r="M28" s="473"/>
      <c r="N28" s="754"/>
      <c r="O28" s="474"/>
      <c r="P28" s="475"/>
      <c r="Q28" s="473"/>
      <c r="R28" s="473"/>
      <c r="S28" s="473"/>
      <c r="T28" s="471"/>
      <c r="U28" s="472"/>
      <c r="V28" s="473"/>
      <c r="W28" s="473"/>
      <c r="X28" s="473"/>
      <c r="Y28" s="474"/>
      <c r="Z28" s="475"/>
      <c r="AA28" s="473"/>
      <c r="AB28" s="473"/>
      <c r="AC28" s="474"/>
      <c r="AD28" s="474"/>
      <c r="AE28" s="476"/>
      <c r="AF28" s="477"/>
      <c r="AG28" s="408"/>
      <c r="AH28" s="770"/>
      <c r="AI28" s="770"/>
      <c r="AJ28" s="770"/>
      <c r="AK28" s="770"/>
      <c r="AL28" s="770"/>
      <c r="AM28" s="771"/>
    </row>
    <row r="29" spans="1:39" s="413" customFormat="1" ht="19.5" customHeight="1">
      <c r="A29" s="466">
        <v>17</v>
      </c>
      <c r="B29" s="467"/>
      <c r="C29" s="796" t="str">
        <f>CONCATENATE(CustomizedSchReg!C23,",  ",CustomizedSchReg!D23,"  ",CustomizedSchReg!E23)</f>
        <v>TANGCAWAN,  Romeo,  Jr.  Abestano</v>
      </c>
      <c r="D29" s="796"/>
      <c r="E29" s="797"/>
      <c r="F29" s="475"/>
      <c r="G29" s="473"/>
      <c r="H29" s="473"/>
      <c r="I29" s="473"/>
      <c r="J29" s="471"/>
      <c r="K29" s="472"/>
      <c r="L29" s="473"/>
      <c r="M29" s="473"/>
      <c r="N29" s="754"/>
      <c r="O29" s="474"/>
      <c r="P29" s="475"/>
      <c r="Q29" s="473"/>
      <c r="R29" s="473"/>
      <c r="S29" s="473"/>
      <c r="T29" s="471"/>
      <c r="U29" s="472"/>
      <c r="V29" s="473"/>
      <c r="W29" s="473"/>
      <c r="X29" s="473"/>
      <c r="Y29" s="474"/>
      <c r="Z29" s="475"/>
      <c r="AA29" s="473"/>
      <c r="AB29" s="473"/>
      <c r="AC29" s="474"/>
      <c r="AD29" s="474"/>
      <c r="AE29" s="476"/>
      <c r="AF29" s="477"/>
      <c r="AG29" s="408"/>
      <c r="AH29" s="770"/>
      <c r="AI29" s="770"/>
      <c r="AJ29" s="770"/>
      <c r="AK29" s="770"/>
      <c r="AL29" s="770"/>
      <c r="AM29" s="771"/>
    </row>
    <row r="30" spans="1:39" s="413" customFormat="1" ht="19.5" customHeight="1">
      <c r="A30" s="466">
        <v>18</v>
      </c>
      <c r="B30" s="467"/>
      <c r="C30" s="796" t="str">
        <f>CONCATENATE(CustomizedSchReg!C24,",  ",CustomizedSchReg!D24,"  ",CustomizedSchReg!E24)</f>
        <v>UNAS,  Rojen John  Cabil</v>
      </c>
      <c r="D30" s="796"/>
      <c r="E30" s="797"/>
      <c r="F30" s="475"/>
      <c r="G30" s="473"/>
      <c r="H30" s="473"/>
      <c r="I30" s="473"/>
      <c r="J30" s="471"/>
      <c r="K30" s="472"/>
      <c r="L30" s="473"/>
      <c r="M30" s="473"/>
      <c r="N30" s="755"/>
      <c r="O30" s="474"/>
      <c r="P30" s="475"/>
      <c r="Q30" s="473"/>
      <c r="R30" s="473"/>
      <c r="S30" s="473"/>
      <c r="T30" s="471"/>
      <c r="U30" s="472"/>
      <c r="V30" s="473"/>
      <c r="W30" s="473"/>
      <c r="X30" s="473"/>
      <c r="Y30" s="474"/>
      <c r="Z30" s="475"/>
      <c r="AA30" s="473"/>
      <c r="AB30" s="473"/>
      <c r="AC30" s="474"/>
      <c r="AD30" s="474"/>
      <c r="AE30" s="476"/>
      <c r="AF30" s="477"/>
      <c r="AG30" s="408"/>
      <c r="AH30" s="770"/>
      <c r="AI30" s="770"/>
      <c r="AJ30" s="770"/>
      <c r="AK30" s="770"/>
      <c r="AL30" s="770"/>
      <c r="AM30" s="771"/>
    </row>
    <row r="31" spans="1:39" s="413" customFormat="1" ht="19.5" customHeight="1">
      <c r="A31" s="466">
        <v>19</v>
      </c>
      <c r="B31" s="467"/>
      <c r="C31" s="796"/>
      <c r="D31" s="796"/>
      <c r="E31" s="797"/>
      <c r="F31" s="475"/>
      <c r="G31" s="473"/>
      <c r="H31" s="473"/>
      <c r="I31" s="473"/>
      <c r="J31" s="471"/>
      <c r="K31" s="472"/>
      <c r="L31" s="473"/>
      <c r="M31" s="473"/>
      <c r="N31" s="478"/>
      <c r="O31" s="474"/>
      <c r="P31" s="475"/>
      <c r="Q31" s="473"/>
      <c r="R31" s="473"/>
      <c r="S31" s="473"/>
      <c r="T31" s="471"/>
      <c r="U31" s="472"/>
      <c r="V31" s="473"/>
      <c r="W31" s="473"/>
      <c r="X31" s="473"/>
      <c r="Y31" s="474"/>
      <c r="Z31" s="475"/>
      <c r="AA31" s="473"/>
      <c r="AB31" s="473"/>
      <c r="AC31" s="474"/>
      <c r="AD31" s="474"/>
      <c r="AE31" s="476"/>
      <c r="AF31" s="477"/>
      <c r="AG31" s="408"/>
      <c r="AH31" s="770"/>
      <c r="AI31" s="770"/>
      <c r="AJ31" s="770"/>
      <c r="AK31" s="770"/>
      <c r="AL31" s="770"/>
      <c r="AM31" s="771"/>
    </row>
    <row r="32" spans="1:39" s="413" customFormat="1" ht="19.5" customHeight="1">
      <c r="A32" s="466">
        <v>20</v>
      </c>
      <c r="B32" s="467"/>
      <c r="C32" s="796"/>
      <c r="D32" s="796"/>
      <c r="E32" s="797"/>
      <c r="F32" s="475"/>
      <c r="G32" s="473"/>
      <c r="H32" s="473"/>
      <c r="I32" s="473"/>
      <c r="J32" s="471"/>
      <c r="K32" s="472"/>
      <c r="L32" s="473"/>
      <c r="M32" s="473"/>
      <c r="N32" s="478"/>
      <c r="O32" s="474"/>
      <c r="P32" s="475"/>
      <c r="Q32" s="473"/>
      <c r="R32" s="473"/>
      <c r="S32" s="473"/>
      <c r="T32" s="471"/>
      <c r="U32" s="472"/>
      <c r="V32" s="473"/>
      <c r="W32" s="473"/>
      <c r="X32" s="473"/>
      <c r="Y32" s="474"/>
      <c r="Z32" s="475"/>
      <c r="AA32" s="473"/>
      <c r="AB32" s="473"/>
      <c r="AC32" s="474"/>
      <c r="AD32" s="474"/>
      <c r="AE32" s="476"/>
      <c r="AF32" s="477"/>
      <c r="AG32" s="408"/>
      <c r="AH32" s="770"/>
      <c r="AI32" s="770"/>
      <c r="AJ32" s="770"/>
      <c r="AK32" s="770"/>
      <c r="AL32" s="770"/>
      <c r="AM32" s="771"/>
    </row>
    <row r="33" spans="1:39" s="413" customFormat="1" ht="19.5" customHeight="1">
      <c r="A33" s="466">
        <v>21</v>
      </c>
      <c r="B33" s="467"/>
      <c r="C33" s="796"/>
      <c r="D33" s="796"/>
      <c r="E33" s="797"/>
      <c r="F33" s="475"/>
      <c r="G33" s="473"/>
      <c r="H33" s="473"/>
      <c r="I33" s="473"/>
      <c r="J33" s="471"/>
      <c r="K33" s="472"/>
      <c r="L33" s="473"/>
      <c r="M33" s="473"/>
      <c r="N33" s="478"/>
      <c r="O33" s="474"/>
      <c r="P33" s="475"/>
      <c r="Q33" s="473"/>
      <c r="R33" s="473"/>
      <c r="S33" s="473"/>
      <c r="T33" s="471"/>
      <c r="U33" s="472"/>
      <c r="V33" s="473"/>
      <c r="W33" s="473"/>
      <c r="X33" s="473"/>
      <c r="Y33" s="474"/>
      <c r="Z33" s="475"/>
      <c r="AA33" s="473"/>
      <c r="AB33" s="473"/>
      <c r="AC33" s="474"/>
      <c r="AD33" s="474"/>
      <c r="AE33" s="476"/>
      <c r="AF33" s="477"/>
      <c r="AG33" s="408"/>
      <c r="AH33" s="770"/>
      <c r="AI33" s="770"/>
      <c r="AJ33" s="770"/>
      <c r="AK33" s="770"/>
      <c r="AL33" s="770"/>
      <c r="AM33" s="771"/>
    </row>
    <row r="34" spans="1:39" s="413" customFormat="1" ht="19.5" customHeight="1">
      <c r="A34" s="466">
        <v>22</v>
      </c>
      <c r="B34" s="467"/>
      <c r="C34" s="796"/>
      <c r="D34" s="796"/>
      <c r="E34" s="797"/>
      <c r="F34" s="475"/>
      <c r="G34" s="473"/>
      <c r="H34" s="473"/>
      <c r="I34" s="473"/>
      <c r="J34" s="471"/>
      <c r="K34" s="472"/>
      <c r="L34" s="473"/>
      <c r="M34" s="473"/>
      <c r="N34" s="478"/>
      <c r="O34" s="474"/>
      <c r="P34" s="475"/>
      <c r="Q34" s="473"/>
      <c r="R34" s="473"/>
      <c r="S34" s="473"/>
      <c r="T34" s="471"/>
      <c r="U34" s="472"/>
      <c r="V34" s="473"/>
      <c r="W34" s="473"/>
      <c r="X34" s="473"/>
      <c r="Y34" s="474"/>
      <c r="Z34" s="475"/>
      <c r="AA34" s="473"/>
      <c r="AB34" s="473"/>
      <c r="AC34" s="474"/>
      <c r="AD34" s="474"/>
      <c r="AE34" s="476"/>
      <c r="AF34" s="477"/>
      <c r="AG34" s="408"/>
      <c r="AH34" s="770"/>
      <c r="AI34" s="770"/>
      <c r="AJ34" s="770"/>
      <c r="AK34" s="770"/>
      <c r="AL34" s="770"/>
      <c r="AM34" s="771"/>
    </row>
    <row r="35" spans="1:39" s="413" customFormat="1" ht="19.5" customHeight="1">
      <c r="A35" s="466">
        <v>23</v>
      </c>
      <c r="B35" s="467"/>
      <c r="C35" s="796"/>
      <c r="D35" s="796"/>
      <c r="E35" s="797"/>
      <c r="F35" s="475"/>
      <c r="G35" s="473"/>
      <c r="H35" s="473"/>
      <c r="I35" s="473"/>
      <c r="J35" s="471"/>
      <c r="K35" s="472"/>
      <c r="L35" s="473"/>
      <c r="M35" s="473"/>
      <c r="N35" s="478"/>
      <c r="O35" s="474"/>
      <c r="P35" s="475"/>
      <c r="Q35" s="473"/>
      <c r="R35" s="473"/>
      <c r="S35" s="473"/>
      <c r="T35" s="471"/>
      <c r="U35" s="472"/>
      <c r="V35" s="473"/>
      <c r="W35" s="473"/>
      <c r="X35" s="473"/>
      <c r="Y35" s="474"/>
      <c r="Z35" s="475"/>
      <c r="AA35" s="473"/>
      <c r="AB35" s="473"/>
      <c r="AC35" s="474"/>
      <c r="AD35" s="474"/>
      <c r="AE35" s="476"/>
      <c r="AF35" s="477"/>
      <c r="AG35" s="408"/>
      <c r="AH35" s="770"/>
      <c r="AI35" s="770"/>
      <c r="AJ35" s="770"/>
      <c r="AK35" s="770"/>
      <c r="AL35" s="770"/>
      <c r="AM35" s="771"/>
    </row>
    <row r="36" spans="1:39" s="413" customFormat="1" ht="19.5" customHeight="1">
      <c r="A36" s="466">
        <v>24</v>
      </c>
      <c r="B36" s="467"/>
      <c r="C36" s="796"/>
      <c r="D36" s="796"/>
      <c r="E36" s="797"/>
      <c r="F36" s="475"/>
      <c r="G36" s="473"/>
      <c r="H36" s="473"/>
      <c r="I36" s="473"/>
      <c r="J36" s="471"/>
      <c r="K36" s="472"/>
      <c r="L36" s="473"/>
      <c r="M36" s="473"/>
      <c r="N36" s="478"/>
      <c r="O36" s="474"/>
      <c r="P36" s="475"/>
      <c r="Q36" s="473"/>
      <c r="R36" s="473"/>
      <c r="S36" s="473"/>
      <c r="T36" s="471"/>
      <c r="U36" s="472"/>
      <c r="V36" s="473"/>
      <c r="W36" s="473"/>
      <c r="X36" s="473"/>
      <c r="Y36" s="474"/>
      <c r="Z36" s="475"/>
      <c r="AA36" s="473"/>
      <c r="AB36" s="473"/>
      <c r="AC36" s="474"/>
      <c r="AD36" s="474"/>
      <c r="AE36" s="476"/>
      <c r="AF36" s="477"/>
      <c r="AG36" s="408"/>
      <c r="AH36" s="770"/>
      <c r="AI36" s="770"/>
      <c r="AJ36" s="770"/>
      <c r="AK36" s="770"/>
      <c r="AL36" s="770"/>
      <c r="AM36" s="771"/>
    </row>
    <row r="37" spans="1:39" s="413" customFormat="1" ht="19.5" customHeight="1" thickBot="1">
      <c r="A37" s="466">
        <v>25</v>
      </c>
      <c r="B37" s="479"/>
      <c r="C37" s="796"/>
      <c r="D37" s="796"/>
      <c r="E37" s="797"/>
      <c r="F37" s="475"/>
      <c r="G37" s="473"/>
      <c r="H37" s="473"/>
      <c r="I37" s="473"/>
      <c r="J37" s="471"/>
      <c r="K37" s="472"/>
      <c r="L37" s="473"/>
      <c r="M37" s="473"/>
      <c r="N37" s="480"/>
      <c r="O37" s="474"/>
      <c r="P37" s="475"/>
      <c r="Q37" s="473"/>
      <c r="R37" s="473"/>
      <c r="S37" s="473"/>
      <c r="T37" s="471"/>
      <c r="U37" s="472"/>
      <c r="V37" s="473"/>
      <c r="W37" s="473"/>
      <c r="X37" s="473"/>
      <c r="Y37" s="474"/>
      <c r="Z37" s="475"/>
      <c r="AA37" s="473"/>
      <c r="AB37" s="473"/>
      <c r="AC37" s="474"/>
      <c r="AD37" s="474"/>
      <c r="AE37" s="481"/>
      <c r="AF37" s="482"/>
      <c r="AG37" s="417"/>
      <c r="AH37" s="770"/>
      <c r="AI37" s="770"/>
      <c r="AJ37" s="770"/>
      <c r="AK37" s="770"/>
      <c r="AL37" s="770"/>
      <c r="AM37" s="771"/>
    </row>
    <row r="38" spans="1:39" s="413" customFormat="1" ht="21.75" customHeight="1" thickBot="1">
      <c r="A38" s="483"/>
      <c r="B38" s="484"/>
      <c r="C38" s="485">
        <v>18</v>
      </c>
      <c r="D38" s="904" t="s">
        <v>111</v>
      </c>
      <c r="E38" s="905"/>
      <c r="F38" s="486"/>
      <c r="G38" s="487"/>
      <c r="H38" s="487"/>
      <c r="I38" s="487"/>
      <c r="J38" s="488"/>
      <c r="K38" s="486"/>
      <c r="L38" s="487"/>
      <c r="M38" s="487"/>
      <c r="N38" s="487"/>
      <c r="O38" s="489"/>
      <c r="P38" s="490"/>
      <c r="Q38" s="487"/>
      <c r="R38" s="487"/>
      <c r="S38" s="487"/>
      <c r="T38" s="488"/>
      <c r="U38" s="486"/>
      <c r="V38" s="487"/>
      <c r="W38" s="487"/>
      <c r="X38" s="487"/>
      <c r="Y38" s="489"/>
      <c r="Z38" s="490"/>
      <c r="AA38" s="487"/>
      <c r="AB38" s="487"/>
      <c r="AC38" s="487"/>
      <c r="AD38" s="488"/>
      <c r="AE38" s="491"/>
      <c r="AF38" s="492"/>
      <c r="AG38" s="493"/>
      <c r="AH38" s="493"/>
      <c r="AI38" s="493"/>
      <c r="AJ38" s="493"/>
      <c r="AK38" s="493"/>
      <c r="AL38" s="493"/>
      <c r="AM38" s="494"/>
    </row>
    <row r="39" spans="1:39" s="413" customFormat="1" ht="19.5" customHeight="1">
      <c r="A39" s="495">
        <v>1</v>
      </c>
      <c r="B39" s="496"/>
      <c r="C39" s="902" t="str">
        <f>CONCATENATE(CustomizedSchReg!C33,",  ",CustomizedSchReg!D33,"  ",CustomizedSchReg!E33)</f>
        <v>ABAD,  Alrose Hazel Gay  Valendez</v>
      </c>
      <c r="D39" s="902"/>
      <c r="E39" s="903"/>
      <c r="F39" s="497"/>
      <c r="G39" s="498"/>
      <c r="H39" s="499"/>
      <c r="I39" s="499"/>
      <c r="J39" s="500"/>
      <c r="K39" s="501"/>
      <c r="L39" s="502"/>
      <c r="M39" s="502"/>
      <c r="N39" s="756" t="s">
        <v>638</v>
      </c>
      <c r="O39" s="503"/>
      <c r="P39" s="504"/>
      <c r="Q39" s="502"/>
      <c r="R39" s="502"/>
      <c r="S39" s="502"/>
      <c r="T39" s="500"/>
      <c r="U39" s="501"/>
      <c r="V39" s="502"/>
      <c r="W39" s="502"/>
      <c r="X39" s="502"/>
      <c r="Y39" s="503"/>
      <c r="Z39" s="504"/>
      <c r="AA39" s="502"/>
      <c r="AB39" s="502"/>
      <c r="AC39" s="503"/>
      <c r="AD39" s="503"/>
      <c r="AE39" s="505"/>
      <c r="AF39" s="506"/>
      <c r="AG39" s="507"/>
      <c r="AH39" s="770"/>
      <c r="AI39" s="770"/>
      <c r="AJ39" s="770"/>
      <c r="AK39" s="770"/>
      <c r="AL39" s="770"/>
      <c r="AM39" s="771"/>
    </row>
    <row r="40" spans="1:39" s="413" customFormat="1" ht="19.5" customHeight="1">
      <c r="A40" s="466">
        <v>2</v>
      </c>
      <c r="B40" s="508"/>
      <c r="C40" s="798" t="str">
        <f>CONCATENATE(CustomizedSchReg!C34,",  ",CustomizedSchReg!D34,"  ",CustomizedSchReg!E34)</f>
        <v>ANTO,  Alretz Dawn  Ebare</v>
      </c>
      <c r="D40" s="798"/>
      <c r="E40" s="799"/>
      <c r="F40" s="468"/>
      <c r="G40" s="469"/>
      <c r="H40" s="470"/>
      <c r="I40" s="470"/>
      <c r="J40" s="471"/>
      <c r="K40" s="472"/>
      <c r="L40" s="473"/>
      <c r="M40" s="473"/>
      <c r="N40" s="757"/>
      <c r="O40" s="474"/>
      <c r="P40" s="475"/>
      <c r="Q40" s="473"/>
      <c r="R40" s="473"/>
      <c r="S40" s="473"/>
      <c r="T40" s="471"/>
      <c r="U40" s="472"/>
      <c r="V40" s="473"/>
      <c r="W40" s="473"/>
      <c r="X40" s="473"/>
      <c r="Y40" s="474"/>
      <c r="Z40" s="475"/>
      <c r="AA40" s="473"/>
      <c r="AB40" s="473"/>
      <c r="AC40" s="474"/>
      <c r="AD40" s="474"/>
      <c r="AE40" s="476"/>
      <c r="AF40" s="477"/>
      <c r="AG40" s="408"/>
      <c r="AH40" s="770"/>
      <c r="AI40" s="770"/>
      <c r="AJ40" s="770"/>
      <c r="AK40" s="770"/>
      <c r="AL40" s="770"/>
      <c r="AM40" s="771"/>
    </row>
    <row r="41" spans="1:39" s="413" customFormat="1" ht="19.5" customHeight="1">
      <c r="A41" s="466">
        <v>3</v>
      </c>
      <c r="B41" s="508"/>
      <c r="C41" s="798" t="str">
        <f>CONCATENATE(CustomizedSchReg!C35,",  ",CustomizedSchReg!D35,"  ",CustomizedSchReg!E35)</f>
        <v>ARAYAN,  Apple Grace  Piñero</v>
      </c>
      <c r="D41" s="798"/>
      <c r="E41" s="799"/>
      <c r="F41" s="468"/>
      <c r="G41" s="469"/>
      <c r="H41" s="470"/>
      <c r="I41" s="470"/>
      <c r="J41" s="471"/>
      <c r="K41" s="472"/>
      <c r="L41" s="473"/>
      <c r="M41" s="473"/>
      <c r="N41" s="757"/>
      <c r="O41" s="474"/>
      <c r="P41" s="475"/>
      <c r="Q41" s="473"/>
      <c r="R41" s="473"/>
      <c r="S41" s="473"/>
      <c r="T41" s="471"/>
      <c r="U41" s="472"/>
      <c r="V41" s="473"/>
      <c r="W41" s="473"/>
      <c r="X41" s="473"/>
      <c r="Y41" s="474"/>
      <c r="Z41" s="475"/>
      <c r="AA41" s="473"/>
      <c r="AB41" s="473"/>
      <c r="AC41" s="474"/>
      <c r="AD41" s="474"/>
      <c r="AE41" s="476"/>
      <c r="AF41" s="477"/>
      <c r="AG41" s="408"/>
      <c r="AH41" s="770"/>
      <c r="AI41" s="770"/>
      <c r="AJ41" s="770"/>
      <c r="AK41" s="770"/>
      <c r="AL41" s="770"/>
      <c r="AM41" s="771"/>
    </row>
    <row r="42" spans="1:39" s="413" customFormat="1" ht="19.5" customHeight="1">
      <c r="A42" s="466">
        <v>4</v>
      </c>
      <c r="B42" s="508"/>
      <c r="C42" s="798" t="str">
        <f>CONCATENATE(CustomizedSchReg!C36,",  ",CustomizedSchReg!D36,"  ",CustomizedSchReg!E36)</f>
        <v>CALIBA,  Judy -Ann  Rioflorido</v>
      </c>
      <c r="D42" s="798"/>
      <c r="E42" s="799"/>
      <c r="F42" s="468"/>
      <c r="G42" s="469"/>
      <c r="H42" s="470"/>
      <c r="I42" s="470"/>
      <c r="J42" s="471"/>
      <c r="K42" s="472"/>
      <c r="L42" s="473"/>
      <c r="M42" s="473"/>
      <c r="N42" s="757"/>
      <c r="O42" s="474"/>
      <c r="P42" s="475"/>
      <c r="Q42" s="473"/>
      <c r="R42" s="473"/>
      <c r="S42" s="473"/>
      <c r="T42" s="471"/>
      <c r="U42" s="472"/>
      <c r="V42" s="473"/>
      <c r="W42" s="473"/>
      <c r="X42" s="473"/>
      <c r="Y42" s="474"/>
      <c r="Z42" s="475"/>
      <c r="AA42" s="473"/>
      <c r="AB42" s="473"/>
      <c r="AC42" s="474"/>
      <c r="AD42" s="474"/>
      <c r="AE42" s="476"/>
      <c r="AF42" s="477"/>
      <c r="AG42" s="408"/>
      <c r="AH42" s="770"/>
      <c r="AI42" s="770"/>
      <c r="AJ42" s="770"/>
      <c r="AK42" s="770"/>
      <c r="AL42" s="770"/>
      <c r="AM42" s="771"/>
    </row>
    <row r="43" spans="1:39" s="413" customFormat="1" ht="19.5" customHeight="1">
      <c r="A43" s="466">
        <v>5</v>
      </c>
      <c r="B43" s="508"/>
      <c r="C43" s="798" t="str">
        <f>CONCATENATE(CustomizedSchReg!C37,",  ",CustomizedSchReg!D37,"  ",CustomizedSchReg!E37)</f>
        <v>CAONG,  Marie Princes  Yanga-on</v>
      </c>
      <c r="D43" s="798"/>
      <c r="E43" s="799"/>
      <c r="F43" s="468"/>
      <c r="G43" s="469"/>
      <c r="H43" s="470"/>
      <c r="I43" s="470"/>
      <c r="J43" s="471"/>
      <c r="K43" s="472"/>
      <c r="L43" s="473"/>
      <c r="M43" s="473"/>
      <c r="N43" s="757"/>
      <c r="O43" s="474"/>
      <c r="P43" s="475"/>
      <c r="Q43" s="473"/>
      <c r="R43" s="473"/>
      <c r="S43" s="473"/>
      <c r="T43" s="471"/>
      <c r="U43" s="472"/>
      <c r="V43" s="473"/>
      <c r="W43" s="473"/>
      <c r="X43" s="473"/>
      <c r="Y43" s="474"/>
      <c r="Z43" s="475"/>
      <c r="AA43" s="473"/>
      <c r="AB43" s="473"/>
      <c r="AC43" s="474"/>
      <c r="AD43" s="474"/>
      <c r="AE43" s="476"/>
      <c r="AF43" s="477"/>
      <c r="AG43" s="408"/>
      <c r="AH43" s="770"/>
      <c r="AI43" s="770"/>
      <c r="AJ43" s="770"/>
      <c r="AK43" s="770"/>
      <c r="AL43" s="770"/>
      <c r="AM43" s="771"/>
    </row>
    <row r="44" spans="1:39" s="413" customFormat="1" ht="19.5" customHeight="1">
      <c r="A44" s="466">
        <v>6</v>
      </c>
      <c r="B44" s="508"/>
      <c r="C44" s="798" t="str">
        <f>CONCATENATE(CustomizedSchReg!C38,",  ",CustomizedSchReg!D38,"  ",CustomizedSchReg!E38)</f>
        <v>CENTURAL,  Kate Nally  Pabualan</v>
      </c>
      <c r="D44" s="798"/>
      <c r="E44" s="799"/>
      <c r="F44" s="468"/>
      <c r="G44" s="469"/>
      <c r="H44" s="470"/>
      <c r="I44" s="470"/>
      <c r="J44" s="471"/>
      <c r="K44" s="472"/>
      <c r="L44" s="473"/>
      <c r="M44" s="473"/>
      <c r="N44" s="757"/>
      <c r="O44" s="474"/>
      <c r="P44" s="475"/>
      <c r="Q44" s="473"/>
      <c r="R44" s="473"/>
      <c r="S44" s="473"/>
      <c r="T44" s="471"/>
      <c r="U44" s="472"/>
      <c r="V44" s="473"/>
      <c r="W44" s="473"/>
      <c r="X44" s="473"/>
      <c r="Y44" s="474"/>
      <c r="Z44" s="475"/>
      <c r="AA44" s="473"/>
      <c r="AB44" s="473"/>
      <c r="AC44" s="474"/>
      <c r="AD44" s="474"/>
      <c r="AE44" s="476"/>
      <c r="AF44" s="477"/>
      <c r="AG44" s="408"/>
      <c r="AH44" s="770"/>
      <c r="AI44" s="770"/>
      <c r="AJ44" s="770"/>
      <c r="AK44" s="770"/>
      <c r="AL44" s="770"/>
      <c r="AM44" s="771"/>
    </row>
    <row r="45" spans="1:39" s="413" customFormat="1" ht="19.5" customHeight="1">
      <c r="A45" s="466">
        <v>7</v>
      </c>
      <c r="B45" s="508"/>
      <c r="C45" s="798" t="str">
        <f>CONCATENATE(CustomizedSchReg!C39,",  ",CustomizedSchReg!D39,"  ",CustomizedSchReg!E39)</f>
        <v>CORCIEGA,  Gica  Lagura</v>
      </c>
      <c r="D45" s="798"/>
      <c r="E45" s="799"/>
      <c r="F45" s="468"/>
      <c r="G45" s="469"/>
      <c r="H45" s="470"/>
      <c r="I45" s="470"/>
      <c r="J45" s="471"/>
      <c r="K45" s="472"/>
      <c r="L45" s="473"/>
      <c r="M45" s="473"/>
      <c r="N45" s="757"/>
      <c r="O45" s="474"/>
      <c r="P45" s="475"/>
      <c r="Q45" s="473"/>
      <c r="R45" s="473"/>
      <c r="S45" s="473"/>
      <c r="T45" s="471"/>
      <c r="U45" s="472"/>
      <c r="V45" s="473"/>
      <c r="W45" s="473"/>
      <c r="X45" s="473"/>
      <c r="Y45" s="474"/>
      <c r="Z45" s="475"/>
      <c r="AA45" s="473"/>
      <c r="AB45" s="473"/>
      <c r="AC45" s="474"/>
      <c r="AD45" s="474"/>
      <c r="AE45" s="476"/>
      <c r="AF45" s="477"/>
      <c r="AG45" s="408"/>
      <c r="AH45" s="770"/>
      <c r="AI45" s="770"/>
      <c r="AJ45" s="770"/>
      <c r="AK45" s="770"/>
      <c r="AL45" s="770"/>
      <c r="AM45" s="771"/>
    </row>
    <row r="46" spans="1:39" s="413" customFormat="1" ht="19.5" customHeight="1">
      <c r="A46" s="466">
        <v>8</v>
      </c>
      <c r="B46" s="508"/>
      <c r="C46" s="798" t="str">
        <f>CONCATENATE(CustomizedSchReg!C40,",  ",CustomizedSchReg!D40,"  ",CustomizedSchReg!E40)</f>
        <v>GAID,  Princess Mae  Recimo</v>
      </c>
      <c r="D46" s="798"/>
      <c r="E46" s="799"/>
      <c r="F46" s="468"/>
      <c r="G46" s="469"/>
      <c r="H46" s="470"/>
      <c r="I46" s="470"/>
      <c r="J46" s="471"/>
      <c r="K46" s="472"/>
      <c r="L46" s="473"/>
      <c r="M46" s="473"/>
      <c r="N46" s="757"/>
      <c r="O46" s="474"/>
      <c r="P46" s="475"/>
      <c r="Q46" s="473"/>
      <c r="R46" s="473"/>
      <c r="S46" s="473"/>
      <c r="T46" s="471"/>
      <c r="U46" s="472"/>
      <c r="V46" s="473"/>
      <c r="W46" s="473"/>
      <c r="X46" s="473"/>
      <c r="Y46" s="474"/>
      <c r="Z46" s="475"/>
      <c r="AA46" s="473"/>
      <c r="AB46" s="473"/>
      <c r="AC46" s="474"/>
      <c r="AD46" s="474"/>
      <c r="AE46" s="476"/>
      <c r="AF46" s="477"/>
      <c r="AG46" s="408"/>
      <c r="AH46" s="770"/>
      <c r="AI46" s="770"/>
      <c r="AJ46" s="770"/>
      <c r="AK46" s="770"/>
      <c r="AL46" s="770"/>
      <c r="AM46" s="771"/>
    </row>
    <row r="47" spans="1:39" s="413" customFormat="1" ht="19.5" customHeight="1">
      <c r="A47" s="466">
        <v>9</v>
      </c>
      <c r="B47" s="508"/>
      <c r="C47" s="798" t="str">
        <f>CONCATENATE(CustomizedSchReg!C41,",  ",CustomizedSchReg!D41,"  ",CustomizedSchReg!E41)</f>
        <v>GERVISE,  Maria Celina  Bulan</v>
      </c>
      <c r="D47" s="798"/>
      <c r="E47" s="799"/>
      <c r="F47" s="468"/>
      <c r="G47" s="469"/>
      <c r="H47" s="470"/>
      <c r="I47" s="470"/>
      <c r="J47" s="471"/>
      <c r="K47" s="472"/>
      <c r="L47" s="473"/>
      <c r="M47" s="473"/>
      <c r="N47" s="757"/>
      <c r="O47" s="474"/>
      <c r="P47" s="475"/>
      <c r="Q47" s="473"/>
      <c r="R47" s="473"/>
      <c r="S47" s="473"/>
      <c r="T47" s="471"/>
      <c r="U47" s="472"/>
      <c r="V47" s="473"/>
      <c r="W47" s="473"/>
      <c r="X47" s="473"/>
      <c r="Y47" s="474"/>
      <c r="Z47" s="475"/>
      <c r="AA47" s="473"/>
      <c r="AB47" s="473"/>
      <c r="AC47" s="474"/>
      <c r="AD47" s="474"/>
      <c r="AE47" s="476"/>
      <c r="AF47" s="477"/>
      <c r="AG47" s="408"/>
      <c r="AH47" s="770"/>
      <c r="AI47" s="770"/>
      <c r="AJ47" s="770"/>
      <c r="AK47" s="770"/>
      <c r="AL47" s="770"/>
      <c r="AM47" s="771"/>
    </row>
    <row r="48" spans="1:39" s="413" customFormat="1" ht="19.5" customHeight="1">
      <c r="A48" s="466">
        <v>10</v>
      </c>
      <c r="B48" s="508"/>
      <c r="C48" s="798" t="str">
        <f>CONCATENATE(CustomizedSchReg!C42,",  ",CustomizedSchReg!D42,"  ",CustomizedSchReg!E42)</f>
        <v>HENOGUIN,  Jolina  Hernan</v>
      </c>
      <c r="D48" s="798"/>
      <c r="E48" s="799"/>
      <c r="F48" s="468"/>
      <c r="G48" s="469"/>
      <c r="H48" s="470"/>
      <c r="I48" s="470"/>
      <c r="J48" s="471"/>
      <c r="K48" s="472"/>
      <c r="L48" s="473"/>
      <c r="M48" s="473"/>
      <c r="N48" s="757"/>
      <c r="O48" s="474"/>
      <c r="P48" s="475"/>
      <c r="Q48" s="473"/>
      <c r="R48" s="473"/>
      <c r="S48" s="473"/>
      <c r="T48" s="471"/>
      <c r="U48" s="472"/>
      <c r="V48" s="473"/>
      <c r="W48" s="473"/>
      <c r="X48" s="473"/>
      <c r="Y48" s="474"/>
      <c r="Z48" s="475"/>
      <c r="AA48" s="473"/>
      <c r="AB48" s="473"/>
      <c r="AC48" s="474"/>
      <c r="AD48" s="474"/>
      <c r="AE48" s="476"/>
      <c r="AF48" s="477"/>
      <c r="AG48" s="408"/>
      <c r="AH48" s="770"/>
      <c r="AI48" s="770"/>
      <c r="AJ48" s="770"/>
      <c r="AK48" s="770"/>
      <c r="AL48" s="770"/>
      <c r="AM48" s="771"/>
    </row>
    <row r="49" spans="1:39" s="413" customFormat="1" ht="19.5" customHeight="1">
      <c r="A49" s="466">
        <v>11</v>
      </c>
      <c r="B49" s="508"/>
      <c r="C49" s="798" t="str">
        <f>CONCATENATE(CustomizedSchReg!C43,",  ",CustomizedSchReg!D43,"  ",CustomizedSchReg!E43)</f>
        <v>LOMONGO,  Camille Jane  Epanes</v>
      </c>
      <c r="D49" s="798"/>
      <c r="E49" s="799"/>
      <c r="F49" s="468"/>
      <c r="G49" s="469"/>
      <c r="H49" s="470"/>
      <c r="I49" s="470"/>
      <c r="J49" s="471"/>
      <c r="K49" s="472"/>
      <c r="L49" s="473"/>
      <c r="M49" s="473"/>
      <c r="N49" s="757"/>
      <c r="O49" s="474"/>
      <c r="P49" s="475"/>
      <c r="Q49" s="473"/>
      <c r="R49" s="473"/>
      <c r="S49" s="473"/>
      <c r="T49" s="471"/>
      <c r="U49" s="472"/>
      <c r="V49" s="473"/>
      <c r="W49" s="473"/>
      <c r="X49" s="473"/>
      <c r="Y49" s="474"/>
      <c r="Z49" s="475"/>
      <c r="AA49" s="473"/>
      <c r="AB49" s="473"/>
      <c r="AC49" s="474"/>
      <c r="AD49" s="474"/>
      <c r="AE49" s="476"/>
      <c r="AF49" s="477"/>
      <c r="AG49" s="408"/>
      <c r="AH49" s="770"/>
      <c r="AI49" s="770"/>
      <c r="AJ49" s="770"/>
      <c r="AK49" s="770"/>
      <c r="AL49" s="770"/>
      <c r="AM49" s="771"/>
    </row>
    <row r="50" spans="1:39" s="413" customFormat="1" ht="19.5" customHeight="1">
      <c r="A50" s="466">
        <v>12</v>
      </c>
      <c r="B50" s="508"/>
      <c r="C50" s="798" t="str">
        <f>CONCATENATE(CustomizedSchReg!C44,",  ",CustomizedSchReg!D44,"  ",CustomizedSchReg!E44)</f>
        <v>MENDOZA,  Jocelyn Kate  Manuel</v>
      </c>
      <c r="D50" s="798"/>
      <c r="E50" s="799"/>
      <c r="F50" s="475"/>
      <c r="G50" s="473"/>
      <c r="H50" s="473"/>
      <c r="I50" s="473"/>
      <c r="J50" s="471"/>
      <c r="K50" s="472"/>
      <c r="L50" s="473"/>
      <c r="M50" s="473"/>
      <c r="N50" s="757"/>
      <c r="O50" s="474"/>
      <c r="P50" s="475"/>
      <c r="Q50" s="473"/>
      <c r="R50" s="473"/>
      <c r="S50" s="473"/>
      <c r="T50" s="471"/>
      <c r="U50" s="472"/>
      <c r="V50" s="473"/>
      <c r="W50" s="473"/>
      <c r="X50" s="473"/>
      <c r="Y50" s="474"/>
      <c r="Z50" s="475"/>
      <c r="AA50" s="473"/>
      <c r="AB50" s="473"/>
      <c r="AC50" s="474"/>
      <c r="AD50" s="474"/>
      <c r="AE50" s="476"/>
      <c r="AF50" s="477"/>
      <c r="AG50" s="408"/>
      <c r="AH50" s="770"/>
      <c r="AI50" s="770"/>
      <c r="AJ50" s="770"/>
      <c r="AK50" s="770"/>
      <c r="AL50" s="770"/>
      <c r="AM50" s="771"/>
    </row>
    <row r="51" spans="1:39" s="413" customFormat="1" ht="19.5" customHeight="1">
      <c r="A51" s="466">
        <v>13</v>
      </c>
      <c r="B51" s="508"/>
      <c r="C51" s="798" t="str">
        <f>CONCATENATE(CustomizedSchReg!C45,",  ",CustomizedSchReg!D45,"  ",CustomizedSchReg!E45)</f>
        <v>MICABALO,  Louise Lane  Debulosan</v>
      </c>
      <c r="D51" s="798"/>
      <c r="E51" s="799"/>
      <c r="F51" s="475"/>
      <c r="G51" s="473"/>
      <c r="H51" s="473"/>
      <c r="I51" s="473"/>
      <c r="J51" s="471"/>
      <c r="K51" s="472"/>
      <c r="L51" s="473"/>
      <c r="M51" s="473"/>
      <c r="N51" s="757"/>
      <c r="O51" s="474"/>
      <c r="P51" s="475"/>
      <c r="Q51" s="473"/>
      <c r="R51" s="473"/>
      <c r="S51" s="473"/>
      <c r="T51" s="471"/>
      <c r="U51" s="472"/>
      <c r="V51" s="473"/>
      <c r="W51" s="473"/>
      <c r="X51" s="473"/>
      <c r="Y51" s="474"/>
      <c r="Z51" s="475"/>
      <c r="AA51" s="473"/>
      <c r="AB51" s="473"/>
      <c r="AC51" s="474"/>
      <c r="AD51" s="474"/>
      <c r="AE51" s="476"/>
      <c r="AF51" s="477"/>
      <c r="AG51" s="408"/>
      <c r="AH51" s="770"/>
      <c r="AI51" s="770"/>
      <c r="AJ51" s="770"/>
      <c r="AK51" s="770"/>
      <c r="AL51" s="770"/>
      <c r="AM51" s="771"/>
    </row>
    <row r="52" spans="1:39" s="413" customFormat="1" ht="19.5" customHeight="1">
      <c r="A52" s="466">
        <v>14</v>
      </c>
      <c r="B52" s="508"/>
      <c r="C52" s="798" t="str">
        <f>CONCATENATE(CustomizedSchReg!C46,",  ",CustomizedSchReg!D46,"  ",CustomizedSchReg!E46)</f>
        <v>MONTALBA,  Rejoy Ann Marie  Amper</v>
      </c>
      <c r="D52" s="798"/>
      <c r="E52" s="799"/>
      <c r="F52" s="475"/>
      <c r="G52" s="473"/>
      <c r="H52" s="473"/>
      <c r="I52" s="473"/>
      <c r="J52" s="471"/>
      <c r="K52" s="472"/>
      <c r="L52" s="473"/>
      <c r="M52" s="473"/>
      <c r="N52" s="757"/>
      <c r="O52" s="474"/>
      <c r="P52" s="475"/>
      <c r="Q52" s="473"/>
      <c r="R52" s="473"/>
      <c r="S52" s="473"/>
      <c r="T52" s="471"/>
      <c r="U52" s="472"/>
      <c r="V52" s="473"/>
      <c r="W52" s="473"/>
      <c r="X52" s="473"/>
      <c r="Y52" s="474"/>
      <c r="Z52" s="475"/>
      <c r="AA52" s="473"/>
      <c r="AB52" s="473"/>
      <c r="AC52" s="474"/>
      <c r="AD52" s="474"/>
      <c r="AE52" s="476"/>
      <c r="AF52" s="477"/>
      <c r="AG52" s="408"/>
      <c r="AH52" s="770"/>
      <c r="AI52" s="770"/>
      <c r="AJ52" s="770"/>
      <c r="AK52" s="770"/>
      <c r="AL52" s="770"/>
      <c r="AM52" s="771"/>
    </row>
    <row r="53" spans="1:39" s="413" customFormat="1" ht="19.5" customHeight="1">
      <c r="A53" s="466">
        <v>15</v>
      </c>
      <c r="B53" s="508"/>
      <c r="C53" s="798" t="str">
        <f>CONCATENATE(CustomizedSchReg!C47,",  ",CustomizedSchReg!D47,"  ",CustomizedSchReg!E47)</f>
        <v>PACANA,  Samantha Mercedes  Abucejo</v>
      </c>
      <c r="D53" s="798"/>
      <c r="E53" s="799"/>
      <c r="F53" s="475"/>
      <c r="G53" s="473"/>
      <c r="H53" s="473"/>
      <c r="I53" s="473"/>
      <c r="J53" s="471"/>
      <c r="K53" s="472"/>
      <c r="L53" s="473"/>
      <c r="M53" s="473"/>
      <c r="N53" s="757"/>
      <c r="O53" s="474"/>
      <c r="P53" s="475"/>
      <c r="Q53" s="473"/>
      <c r="R53" s="473"/>
      <c r="S53" s="473"/>
      <c r="T53" s="471"/>
      <c r="U53" s="472"/>
      <c r="V53" s="473"/>
      <c r="W53" s="473"/>
      <c r="X53" s="473"/>
      <c r="Y53" s="474"/>
      <c r="Z53" s="475"/>
      <c r="AA53" s="473"/>
      <c r="AB53" s="473"/>
      <c r="AC53" s="474"/>
      <c r="AD53" s="474"/>
      <c r="AE53" s="476"/>
      <c r="AF53" s="477"/>
      <c r="AG53" s="408"/>
      <c r="AH53" s="770"/>
      <c r="AI53" s="770"/>
      <c r="AJ53" s="770"/>
      <c r="AK53" s="770"/>
      <c r="AL53" s="770"/>
      <c r="AM53" s="771"/>
    </row>
    <row r="54" spans="1:39" s="413" customFormat="1" ht="19.5" customHeight="1">
      <c r="A54" s="466">
        <v>16</v>
      </c>
      <c r="B54" s="508"/>
      <c r="C54" s="798" t="str">
        <f>CONCATENATE(CustomizedSchReg!C48,",  ",CustomizedSchReg!D48,"  ",CustomizedSchReg!E48)</f>
        <v>QUINTO,  Queenie  Lagura</v>
      </c>
      <c r="D54" s="798"/>
      <c r="E54" s="799"/>
      <c r="F54" s="475"/>
      <c r="G54" s="473"/>
      <c r="H54" s="473"/>
      <c r="I54" s="473"/>
      <c r="J54" s="471"/>
      <c r="K54" s="472"/>
      <c r="L54" s="473"/>
      <c r="M54" s="473"/>
      <c r="N54" s="757"/>
      <c r="O54" s="474"/>
      <c r="P54" s="475"/>
      <c r="Q54" s="473"/>
      <c r="R54" s="473"/>
      <c r="S54" s="473"/>
      <c r="T54" s="471"/>
      <c r="U54" s="472"/>
      <c r="V54" s="473"/>
      <c r="W54" s="473"/>
      <c r="X54" s="473"/>
      <c r="Y54" s="474"/>
      <c r="Z54" s="475"/>
      <c r="AA54" s="473"/>
      <c r="AB54" s="473"/>
      <c r="AC54" s="474"/>
      <c r="AD54" s="474"/>
      <c r="AE54" s="476"/>
      <c r="AF54" s="477"/>
      <c r="AG54" s="408"/>
      <c r="AH54" s="770"/>
      <c r="AI54" s="770"/>
      <c r="AJ54" s="770"/>
      <c r="AK54" s="770"/>
      <c r="AL54" s="770"/>
      <c r="AM54" s="771"/>
    </row>
    <row r="55" spans="1:39" s="413" customFormat="1" ht="19.5" customHeight="1">
      <c r="A55" s="466">
        <v>17</v>
      </c>
      <c r="B55" s="508"/>
      <c r="C55" s="798" t="str">
        <f>CONCATENATE(CustomizedSchReg!C49,",  ",CustomizedSchReg!D49,"  ",CustomizedSchReg!E49)</f>
        <v>REYES,  Clarisse  Ladesma</v>
      </c>
      <c r="D55" s="798"/>
      <c r="E55" s="799"/>
      <c r="F55" s="475"/>
      <c r="G55" s="473"/>
      <c r="H55" s="473"/>
      <c r="I55" s="473"/>
      <c r="J55" s="471"/>
      <c r="K55" s="472"/>
      <c r="L55" s="473"/>
      <c r="M55" s="473"/>
      <c r="N55" s="757"/>
      <c r="O55" s="474"/>
      <c r="P55" s="475"/>
      <c r="Q55" s="473"/>
      <c r="R55" s="473"/>
      <c r="S55" s="473"/>
      <c r="T55" s="471"/>
      <c r="U55" s="472"/>
      <c r="V55" s="473"/>
      <c r="W55" s="473"/>
      <c r="X55" s="473"/>
      <c r="Y55" s="474"/>
      <c r="Z55" s="475"/>
      <c r="AA55" s="473"/>
      <c r="AB55" s="473"/>
      <c r="AC55" s="474"/>
      <c r="AD55" s="474"/>
      <c r="AE55" s="476"/>
      <c r="AF55" s="477"/>
      <c r="AG55" s="408"/>
      <c r="AH55" s="770"/>
      <c r="AI55" s="770"/>
      <c r="AJ55" s="770"/>
      <c r="AK55" s="770"/>
      <c r="AL55" s="770"/>
      <c r="AM55" s="771"/>
    </row>
    <row r="56" spans="1:39" s="413" customFormat="1" ht="19.5" customHeight="1">
      <c r="A56" s="466">
        <v>18</v>
      </c>
      <c r="B56" s="508"/>
      <c r="C56" s="798" t="str">
        <f>CONCATENATE(CustomizedSchReg!C50,",  ",CustomizedSchReg!D50,"  ",CustomizedSchReg!E50)</f>
        <v>SORIZO,  Stephanie  Galagar</v>
      </c>
      <c r="D56" s="798"/>
      <c r="E56" s="799"/>
      <c r="F56" s="475"/>
      <c r="G56" s="473"/>
      <c r="H56" s="473"/>
      <c r="I56" s="473"/>
      <c r="J56" s="471"/>
      <c r="K56" s="472"/>
      <c r="L56" s="473"/>
      <c r="M56" s="473"/>
      <c r="N56" s="757"/>
      <c r="O56" s="474"/>
      <c r="P56" s="475"/>
      <c r="Q56" s="473"/>
      <c r="R56" s="473"/>
      <c r="S56" s="473"/>
      <c r="T56" s="471"/>
      <c r="U56" s="472"/>
      <c r="V56" s="473"/>
      <c r="W56" s="473"/>
      <c r="X56" s="473"/>
      <c r="Y56" s="474"/>
      <c r="Z56" s="475"/>
      <c r="AA56" s="473"/>
      <c r="AB56" s="473"/>
      <c r="AC56" s="474"/>
      <c r="AD56" s="474"/>
      <c r="AE56" s="476"/>
      <c r="AF56" s="477"/>
      <c r="AG56" s="408"/>
      <c r="AH56" s="770"/>
      <c r="AI56" s="770"/>
      <c r="AJ56" s="770"/>
      <c r="AK56" s="770"/>
      <c r="AL56" s="770"/>
      <c r="AM56" s="771"/>
    </row>
    <row r="57" spans="1:39" s="413" customFormat="1" ht="19.5" customHeight="1">
      <c r="A57" s="466">
        <v>19</v>
      </c>
      <c r="B57" s="508"/>
      <c r="C57" s="798" t="str">
        <f>CONCATENATE(CustomizedSchReg!C51,",  ",CustomizedSchReg!D51,"  ",CustomizedSchReg!E51)</f>
        <v>TEMPLA,  Angelica  Baquit</v>
      </c>
      <c r="D57" s="798"/>
      <c r="E57" s="799"/>
      <c r="F57" s="475"/>
      <c r="G57" s="473"/>
      <c r="H57" s="473"/>
      <c r="I57" s="473"/>
      <c r="J57" s="471"/>
      <c r="K57" s="472"/>
      <c r="L57" s="473"/>
      <c r="M57" s="473"/>
      <c r="N57" s="757"/>
      <c r="O57" s="474"/>
      <c r="P57" s="475"/>
      <c r="Q57" s="473"/>
      <c r="R57" s="473"/>
      <c r="S57" s="473"/>
      <c r="T57" s="471"/>
      <c r="U57" s="472"/>
      <c r="V57" s="473"/>
      <c r="W57" s="473"/>
      <c r="X57" s="473"/>
      <c r="Y57" s="474"/>
      <c r="Z57" s="475"/>
      <c r="AA57" s="473"/>
      <c r="AB57" s="473"/>
      <c r="AC57" s="474"/>
      <c r="AD57" s="474"/>
      <c r="AE57" s="476"/>
      <c r="AF57" s="477"/>
      <c r="AG57" s="408"/>
      <c r="AH57" s="770"/>
      <c r="AI57" s="770"/>
      <c r="AJ57" s="770"/>
      <c r="AK57" s="770"/>
      <c r="AL57" s="770"/>
      <c r="AM57" s="771"/>
    </row>
    <row r="58" spans="1:39" s="413" customFormat="1" ht="19.5" customHeight="1">
      <c r="A58" s="466">
        <v>20</v>
      </c>
      <c r="B58" s="508"/>
      <c r="C58" s="798" t="str">
        <f>CONCATENATE(CustomizedSchReg!C52,",  ",CustomizedSchReg!D52,"  ",CustomizedSchReg!E52)</f>
        <v>TIMBANG,  Lizzette  Paman</v>
      </c>
      <c r="D58" s="798"/>
      <c r="E58" s="799"/>
      <c r="F58" s="475"/>
      <c r="G58" s="473"/>
      <c r="H58" s="473"/>
      <c r="I58" s="473"/>
      <c r="J58" s="471"/>
      <c r="K58" s="472"/>
      <c r="L58" s="473"/>
      <c r="M58" s="473"/>
      <c r="N58" s="757"/>
      <c r="O58" s="474"/>
      <c r="P58" s="475"/>
      <c r="Q58" s="473"/>
      <c r="R58" s="473"/>
      <c r="S58" s="473"/>
      <c r="T58" s="471"/>
      <c r="U58" s="472"/>
      <c r="V58" s="473"/>
      <c r="W58" s="473"/>
      <c r="X58" s="473"/>
      <c r="Y58" s="474"/>
      <c r="Z58" s="475"/>
      <c r="AA58" s="473"/>
      <c r="AB58" s="473"/>
      <c r="AC58" s="474"/>
      <c r="AD58" s="474"/>
      <c r="AE58" s="476"/>
      <c r="AF58" s="477"/>
      <c r="AG58" s="408"/>
      <c r="AH58" s="770"/>
      <c r="AI58" s="770"/>
      <c r="AJ58" s="770"/>
      <c r="AK58" s="770"/>
      <c r="AL58" s="770"/>
      <c r="AM58" s="771"/>
    </row>
    <row r="59" spans="1:39" s="413" customFormat="1" ht="19.5" customHeight="1">
      <c r="A59" s="466">
        <v>21</v>
      </c>
      <c r="B59" s="508"/>
      <c r="C59" s="798" t="str">
        <f>CONCATENATE(CustomizedSchReg!C53,",  ",CustomizedSchReg!D53,"  ",CustomizedSchReg!E53)</f>
        <v>TINONAS,  Lyka Angela  </v>
      </c>
      <c r="D59" s="798"/>
      <c r="E59" s="799"/>
      <c r="F59" s="475"/>
      <c r="G59" s="473"/>
      <c r="H59" s="473"/>
      <c r="I59" s="473"/>
      <c r="J59" s="471"/>
      <c r="K59" s="472"/>
      <c r="L59" s="473"/>
      <c r="M59" s="473"/>
      <c r="N59" s="758"/>
      <c r="O59" s="474"/>
      <c r="P59" s="475"/>
      <c r="Q59" s="473"/>
      <c r="R59" s="473"/>
      <c r="S59" s="473"/>
      <c r="T59" s="471"/>
      <c r="U59" s="472"/>
      <c r="V59" s="473"/>
      <c r="W59" s="473"/>
      <c r="X59" s="473"/>
      <c r="Y59" s="474"/>
      <c r="Z59" s="475"/>
      <c r="AA59" s="473"/>
      <c r="AB59" s="473"/>
      <c r="AC59" s="474"/>
      <c r="AD59" s="474"/>
      <c r="AE59" s="476"/>
      <c r="AF59" s="477"/>
      <c r="AG59" s="408"/>
      <c r="AH59" s="770"/>
      <c r="AI59" s="770"/>
      <c r="AJ59" s="770"/>
      <c r="AK59" s="770"/>
      <c r="AL59" s="770"/>
      <c r="AM59" s="771"/>
    </row>
    <row r="60" spans="1:39" s="413" customFormat="1" ht="19.5" customHeight="1">
      <c r="A60" s="466">
        <v>22</v>
      </c>
      <c r="B60" s="508"/>
      <c r="C60" s="798"/>
      <c r="D60" s="798"/>
      <c r="E60" s="799"/>
      <c r="F60" s="475"/>
      <c r="G60" s="473"/>
      <c r="H60" s="473"/>
      <c r="I60" s="473"/>
      <c r="J60" s="471"/>
      <c r="K60" s="472"/>
      <c r="L60" s="473"/>
      <c r="M60" s="473"/>
      <c r="N60" s="473"/>
      <c r="O60" s="474"/>
      <c r="P60" s="475"/>
      <c r="Q60" s="473"/>
      <c r="R60" s="473"/>
      <c r="S60" s="473"/>
      <c r="T60" s="471"/>
      <c r="U60" s="472"/>
      <c r="V60" s="473"/>
      <c r="W60" s="473"/>
      <c r="X60" s="473"/>
      <c r="Y60" s="474"/>
      <c r="Z60" s="475"/>
      <c r="AA60" s="473"/>
      <c r="AB60" s="473"/>
      <c r="AC60" s="474"/>
      <c r="AD60" s="474"/>
      <c r="AE60" s="476"/>
      <c r="AF60" s="477"/>
      <c r="AG60" s="408"/>
      <c r="AH60" s="770"/>
      <c r="AI60" s="770"/>
      <c r="AJ60" s="770"/>
      <c r="AK60" s="770"/>
      <c r="AL60" s="770"/>
      <c r="AM60" s="771"/>
    </row>
    <row r="61" spans="1:39" s="413" customFormat="1" ht="19.5" customHeight="1">
      <c r="A61" s="466">
        <v>23</v>
      </c>
      <c r="B61" s="508"/>
      <c r="C61" s="798"/>
      <c r="D61" s="798"/>
      <c r="E61" s="799"/>
      <c r="F61" s="475"/>
      <c r="G61" s="473"/>
      <c r="H61" s="473"/>
      <c r="I61" s="473"/>
      <c r="J61" s="471"/>
      <c r="K61" s="472"/>
      <c r="L61" s="473"/>
      <c r="M61" s="473"/>
      <c r="N61" s="473"/>
      <c r="O61" s="474"/>
      <c r="P61" s="475"/>
      <c r="Q61" s="473"/>
      <c r="R61" s="473"/>
      <c r="S61" s="473"/>
      <c r="T61" s="471"/>
      <c r="U61" s="472"/>
      <c r="V61" s="473"/>
      <c r="W61" s="473"/>
      <c r="X61" s="473"/>
      <c r="Y61" s="474"/>
      <c r="Z61" s="475"/>
      <c r="AA61" s="473"/>
      <c r="AB61" s="473"/>
      <c r="AC61" s="474"/>
      <c r="AD61" s="474"/>
      <c r="AE61" s="476"/>
      <c r="AF61" s="477"/>
      <c r="AG61" s="408"/>
      <c r="AH61" s="770"/>
      <c r="AI61" s="770"/>
      <c r="AJ61" s="770"/>
      <c r="AK61" s="770"/>
      <c r="AL61" s="770"/>
      <c r="AM61" s="771"/>
    </row>
    <row r="62" spans="1:39" s="413" customFormat="1" ht="19.5" customHeight="1">
      <c r="A62" s="466">
        <v>24</v>
      </c>
      <c r="B62" s="508"/>
      <c r="C62" s="798"/>
      <c r="D62" s="798"/>
      <c r="E62" s="799"/>
      <c r="F62" s="475"/>
      <c r="G62" s="473"/>
      <c r="H62" s="473"/>
      <c r="I62" s="473"/>
      <c r="J62" s="471"/>
      <c r="K62" s="472"/>
      <c r="L62" s="473"/>
      <c r="M62" s="473"/>
      <c r="N62" s="473"/>
      <c r="O62" s="474"/>
      <c r="P62" s="475"/>
      <c r="Q62" s="473"/>
      <c r="R62" s="473"/>
      <c r="S62" s="473"/>
      <c r="T62" s="471"/>
      <c r="U62" s="472"/>
      <c r="V62" s="473"/>
      <c r="W62" s="473"/>
      <c r="X62" s="473"/>
      <c r="Y62" s="474"/>
      <c r="Z62" s="475"/>
      <c r="AA62" s="473"/>
      <c r="AB62" s="473"/>
      <c r="AC62" s="474"/>
      <c r="AD62" s="474"/>
      <c r="AE62" s="476"/>
      <c r="AF62" s="477"/>
      <c r="AG62" s="408"/>
      <c r="AH62" s="770"/>
      <c r="AI62" s="770"/>
      <c r="AJ62" s="770"/>
      <c r="AK62" s="770"/>
      <c r="AL62" s="770"/>
      <c r="AM62" s="771"/>
    </row>
    <row r="63" spans="1:39" s="413" customFormat="1" ht="19.5" customHeight="1" thickBot="1">
      <c r="A63" s="509">
        <v>25</v>
      </c>
      <c r="B63" s="510"/>
      <c r="C63" s="800"/>
      <c r="D63" s="800"/>
      <c r="E63" s="801"/>
      <c r="F63" s="475"/>
      <c r="G63" s="473"/>
      <c r="H63" s="473"/>
      <c r="I63" s="473"/>
      <c r="J63" s="471"/>
      <c r="K63" s="472"/>
      <c r="L63" s="473"/>
      <c r="M63" s="473"/>
      <c r="N63" s="473"/>
      <c r="O63" s="474"/>
      <c r="P63" s="475"/>
      <c r="Q63" s="473"/>
      <c r="R63" s="473"/>
      <c r="S63" s="473"/>
      <c r="T63" s="471"/>
      <c r="U63" s="472"/>
      <c r="V63" s="473"/>
      <c r="W63" s="473"/>
      <c r="X63" s="473"/>
      <c r="Y63" s="474"/>
      <c r="Z63" s="475"/>
      <c r="AA63" s="473"/>
      <c r="AB63" s="473"/>
      <c r="AC63" s="474"/>
      <c r="AD63" s="474"/>
      <c r="AE63" s="511"/>
      <c r="AF63" s="512"/>
      <c r="AG63" s="513"/>
      <c r="AH63" s="770"/>
      <c r="AI63" s="770"/>
      <c r="AJ63" s="770"/>
      <c r="AK63" s="770"/>
      <c r="AL63" s="770"/>
      <c r="AM63" s="771"/>
    </row>
    <row r="64" spans="1:39" s="413" customFormat="1" ht="21.75" customHeight="1" thickBot="1" thickTop="1">
      <c r="A64" s="514"/>
      <c r="B64" s="515"/>
      <c r="C64" s="516">
        <v>21</v>
      </c>
      <c r="D64" s="813" t="s">
        <v>125</v>
      </c>
      <c r="E64" s="814"/>
      <c r="F64" s="517"/>
      <c r="G64" s="518"/>
      <c r="H64" s="518"/>
      <c r="I64" s="518"/>
      <c r="J64" s="519"/>
      <c r="K64" s="520"/>
      <c r="L64" s="518"/>
      <c r="M64" s="518"/>
      <c r="N64" s="518"/>
      <c r="O64" s="521"/>
      <c r="P64" s="517"/>
      <c r="Q64" s="518"/>
      <c r="R64" s="518"/>
      <c r="S64" s="518"/>
      <c r="T64" s="519"/>
      <c r="U64" s="520"/>
      <c r="V64" s="518"/>
      <c r="W64" s="518"/>
      <c r="X64" s="518"/>
      <c r="Y64" s="521"/>
      <c r="Z64" s="517"/>
      <c r="AA64" s="518"/>
      <c r="AB64" s="518"/>
      <c r="AC64" s="521"/>
      <c r="AD64" s="521"/>
      <c r="AE64" s="522"/>
      <c r="AF64" s="523"/>
      <c r="AG64" s="815"/>
      <c r="AH64" s="816"/>
      <c r="AI64" s="817"/>
      <c r="AJ64" s="817"/>
      <c r="AK64" s="817"/>
      <c r="AL64" s="817"/>
      <c r="AM64" s="818"/>
    </row>
    <row r="65" spans="1:39" s="413" customFormat="1" ht="21.75" customHeight="1" thickBot="1">
      <c r="A65" s="483"/>
      <c r="B65" s="484"/>
      <c r="C65" s="485">
        <f>C38+C64</f>
        <v>39</v>
      </c>
      <c r="D65" s="819" t="s">
        <v>312</v>
      </c>
      <c r="E65" s="820"/>
      <c r="F65" s="524"/>
      <c r="G65" s="525"/>
      <c r="H65" s="525"/>
      <c r="I65" s="525"/>
      <c r="J65" s="526"/>
      <c r="K65" s="524"/>
      <c r="L65" s="525"/>
      <c r="M65" s="525"/>
      <c r="N65" s="525"/>
      <c r="O65" s="527"/>
      <c r="P65" s="528"/>
      <c r="Q65" s="525"/>
      <c r="R65" s="525"/>
      <c r="S65" s="525"/>
      <c r="T65" s="526"/>
      <c r="U65" s="524"/>
      <c r="V65" s="525"/>
      <c r="W65" s="525"/>
      <c r="X65" s="525"/>
      <c r="Y65" s="527"/>
      <c r="Z65" s="528"/>
      <c r="AA65" s="525"/>
      <c r="AB65" s="525"/>
      <c r="AC65" s="527"/>
      <c r="AD65" s="527"/>
      <c r="AE65" s="522"/>
      <c r="AF65" s="523"/>
      <c r="AG65" s="821"/>
      <c r="AH65" s="822"/>
      <c r="AI65" s="822"/>
      <c r="AJ65" s="822"/>
      <c r="AK65" s="822"/>
      <c r="AL65" s="822"/>
      <c r="AM65" s="823"/>
    </row>
    <row r="66" spans="1:39" s="413" customFormat="1" ht="6.75" customHeight="1" thickBot="1">
      <c r="A66" s="824"/>
      <c r="B66" s="824"/>
      <c r="C66" s="824"/>
      <c r="D66" s="529"/>
      <c r="E66" s="529"/>
      <c r="F66" s="825"/>
      <c r="G66" s="825"/>
      <c r="H66" s="825"/>
      <c r="I66" s="825"/>
      <c r="J66" s="825"/>
      <c r="K66" s="432"/>
      <c r="L66" s="432"/>
      <c r="M66" s="432"/>
      <c r="N66" s="432"/>
      <c r="O66" s="432"/>
      <c r="P66" s="432"/>
      <c r="Q66" s="432"/>
      <c r="R66" s="432"/>
      <c r="S66" s="432"/>
      <c r="T66" s="432"/>
      <c r="U66" s="432"/>
      <c r="V66" s="432"/>
      <c r="W66" s="432"/>
      <c r="X66" s="432"/>
      <c r="Y66" s="432"/>
      <c r="Z66" s="432"/>
      <c r="AA66" s="432"/>
      <c r="AB66" s="432"/>
      <c r="AC66" s="432"/>
      <c r="AD66" s="432"/>
      <c r="AE66" s="432"/>
      <c r="AF66" s="432"/>
      <c r="AG66" s="432"/>
      <c r="AH66" s="432"/>
      <c r="AI66" s="432"/>
      <c r="AJ66" s="432"/>
      <c r="AK66" s="432"/>
      <c r="AL66" s="432"/>
      <c r="AM66" s="432"/>
    </row>
    <row r="67" spans="1:39" s="413" customFormat="1" ht="16.5" customHeight="1">
      <c r="A67" s="834" t="s">
        <v>40</v>
      </c>
      <c r="B67" s="834"/>
      <c r="C67" s="834"/>
      <c r="D67" s="834"/>
      <c r="E67" s="530"/>
      <c r="F67" s="531"/>
      <c r="G67" s="531"/>
      <c r="H67" s="531"/>
      <c r="I67" s="531"/>
      <c r="J67" s="531"/>
      <c r="K67" s="531"/>
      <c r="L67" s="531"/>
      <c r="M67" s="531"/>
      <c r="N67" s="531"/>
      <c r="O67" s="531"/>
      <c r="P67" s="531"/>
      <c r="Q67" s="531"/>
      <c r="R67" s="532"/>
      <c r="S67" s="835"/>
      <c r="T67" s="836"/>
      <c r="U67" s="836"/>
      <c r="V67" s="836"/>
      <c r="W67" s="836"/>
      <c r="X67" s="836"/>
      <c r="Y67" s="836"/>
      <c r="Z67" s="836"/>
      <c r="AA67" s="836"/>
      <c r="AB67" s="837"/>
      <c r="AC67" s="432"/>
      <c r="AD67" s="533" t="s">
        <v>81</v>
      </c>
      <c r="AE67" s="534"/>
      <c r="AF67" s="535"/>
      <c r="AG67" s="838" t="s">
        <v>313</v>
      </c>
      <c r="AH67" s="839"/>
      <c r="AI67" s="839"/>
      <c r="AJ67" s="842"/>
      <c r="AK67" s="844" t="s">
        <v>343</v>
      </c>
      <c r="AL67" s="845"/>
      <c r="AM67" s="846"/>
    </row>
    <row r="68" spans="1:39" s="413" customFormat="1" ht="18.75" customHeight="1" thickBot="1">
      <c r="A68" s="806" t="s">
        <v>327</v>
      </c>
      <c r="B68" s="806"/>
      <c r="C68" s="806"/>
      <c r="D68" s="806"/>
      <c r="E68" s="806"/>
      <c r="F68" s="806"/>
      <c r="G68" s="806"/>
      <c r="H68" s="806"/>
      <c r="I68" s="806"/>
      <c r="J68" s="806"/>
      <c r="K68" s="806"/>
      <c r="L68" s="806"/>
      <c r="M68" s="806"/>
      <c r="N68" s="806"/>
      <c r="O68" s="806"/>
      <c r="P68" s="806"/>
      <c r="Q68" s="531"/>
      <c r="R68" s="532"/>
      <c r="S68" s="807" t="s">
        <v>320</v>
      </c>
      <c r="T68" s="808"/>
      <c r="U68" s="808"/>
      <c r="V68" s="808"/>
      <c r="W68" s="808"/>
      <c r="X68" s="808"/>
      <c r="Y68" s="808"/>
      <c r="Z68" s="808"/>
      <c r="AA68" s="808"/>
      <c r="AB68" s="809"/>
      <c r="AC68" s="432"/>
      <c r="AD68" s="810" t="str">
        <f>Z6</f>
        <v>   JUNE</v>
      </c>
      <c r="AE68" s="811"/>
      <c r="AF68" s="812"/>
      <c r="AG68" s="840"/>
      <c r="AH68" s="841"/>
      <c r="AI68" s="841"/>
      <c r="AJ68" s="843"/>
      <c r="AK68" s="536" t="s">
        <v>344</v>
      </c>
      <c r="AL68" s="537" t="s">
        <v>345</v>
      </c>
      <c r="AM68" s="538" t="s">
        <v>3</v>
      </c>
    </row>
    <row r="69" spans="1:39" s="413" customFormat="1" ht="15" customHeight="1">
      <c r="A69" s="806" t="s">
        <v>328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531"/>
      <c r="R69" s="532"/>
      <c r="S69" s="539"/>
      <c r="T69" s="832" t="s">
        <v>799</v>
      </c>
      <c r="U69" s="832"/>
      <c r="V69" s="832"/>
      <c r="W69" s="832"/>
      <c r="X69" s="832"/>
      <c r="Y69" s="832"/>
      <c r="Z69" s="832"/>
      <c r="AA69" s="832"/>
      <c r="AB69" s="833"/>
      <c r="AC69" s="432"/>
      <c r="AD69" s="853" t="s">
        <v>116</v>
      </c>
      <c r="AE69" s="854"/>
      <c r="AF69" s="854"/>
      <c r="AG69" s="854"/>
      <c r="AH69" s="854"/>
      <c r="AI69" s="854"/>
      <c r="AJ69" s="854"/>
      <c r="AK69" s="826">
        <v>18</v>
      </c>
      <c r="AL69" s="828">
        <v>21</v>
      </c>
      <c r="AM69" s="830">
        <f>AK69+AL69</f>
        <v>39</v>
      </c>
    </row>
    <row r="70" spans="1:39" s="413" customFormat="1" ht="15" customHeight="1">
      <c r="A70" s="806" t="s">
        <v>329</v>
      </c>
      <c r="B70" s="806"/>
      <c r="C70" s="806"/>
      <c r="D70" s="806"/>
      <c r="E70" s="806"/>
      <c r="F70" s="806"/>
      <c r="G70" s="806"/>
      <c r="H70" s="806"/>
      <c r="I70" s="806"/>
      <c r="J70" s="806"/>
      <c r="K70" s="806"/>
      <c r="L70" s="806"/>
      <c r="M70" s="806"/>
      <c r="N70" s="806"/>
      <c r="O70" s="806"/>
      <c r="P70" s="806"/>
      <c r="Q70" s="531"/>
      <c r="R70" s="532"/>
      <c r="S70" s="540"/>
      <c r="T70" s="832" t="s">
        <v>322</v>
      </c>
      <c r="U70" s="832"/>
      <c r="V70" s="832"/>
      <c r="W70" s="832"/>
      <c r="X70" s="832"/>
      <c r="Y70" s="832"/>
      <c r="Z70" s="832"/>
      <c r="AA70" s="832"/>
      <c r="AB70" s="833"/>
      <c r="AC70" s="432"/>
      <c r="AD70" s="855"/>
      <c r="AE70" s="856"/>
      <c r="AF70" s="856"/>
      <c r="AG70" s="856"/>
      <c r="AH70" s="856"/>
      <c r="AI70" s="856"/>
      <c r="AJ70" s="856"/>
      <c r="AK70" s="827"/>
      <c r="AL70" s="829"/>
      <c r="AM70" s="831"/>
    </row>
    <row r="71" spans="1:39" s="413" customFormat="1" ht="15" customHeight="1">
      <c r="A71" s="541"/>
      <c r="B71" s="542"/>
      <c r="C71" s="862" t="s">
        <v>44</v>
      </c>
      <c r="D71" s="864" t="s">
        <v>324</v>
      </c>
      <c r="E71" s="864"/>
      <c r="F71" s="850" t="s">
        <v>144</v>
      </c>
      <c r="G71" s="850"/>
      <c r="H71" s="850"/>
      <c r="I71" s="850"/>
      <c r="J71" s="850"/>
      <c r="K71" s="850"/>
      <c r="L71" s="850"/>
      <c r="M71" s="850"/>
      <c r="N71" s="850"/>
      <c r="O71" s="852" t="s">
        <v>41</v>
      </c>
      <c r="P71" s="852"/>
      <c r="Q71" s="531"/>
      <c r="R71" s="532"/>
      <c r="S71" s="540"/>
      <c r="T71" s="832" t="s">
        <v>323</v>
      </c>
      <c r="U71" s="832"/>
      <c r="V71" s="832"/>
      <c r="W71" s="832"/>
      <c r="X71" s="832"/>
      <c r="Y71" s="832"/>
      <c r="Z71" s="832"/>
      <c r="AA71" s="832"/>
      <c r="AB71" s="833"/>
      <c r="AC71" s="432"/>
      <c r="AD71" s="847" t="s">
        <v>800</v>
      </c>
      <c r="AE71" s="848"/>
      <c r="AF71" s="848"/>
      <c r="AG71" s="848"/>
      <c r="AH71" s="848"/>
      <c r="AI71" s="848"/>
      <c r="AJ71" s="849"/>
      <c r="AK71" s="857"/>
      <c r="AL71" s="858"/>
      <c r="AM71" s="830">
        <f>AK71+AL71</f>
        <v>0</v>
      </c>
    </row>
    <row r="72" spans="1:39" s="413" customFormat="1" ht="15" customHeight="1">
      <c r="A72" s="541"/>
      <c r="B72" s="542"/>
      <c r="C72" s="862"/>
      <c r="D72" s="864"/>
      <c r="E72" s="864"/>
      <c r="F72" s="851" t="s">
        <v>143</v>
      </c>
      <c r="G72" s="851"/>
      <c r="H72" s="851"/>
      <c r="I72" s="851"/>
      <c r="J72" s="851"/>
      <c r="K72" s="851"/>
      <c r="L72" s="851"/>
      <c r="M72" s="851"/>
      <c r="N72" s="851"/>
      <c r="O72" s="852"/>
      <c r="P72" s="852"/>
      <c r="Q72" s="531"/>
      <c r="R72" s="532"/>
      <c r="S72" s="859" t="s">
        <v>321</v>
      </c>
      <c r="T72" s="860"/>
      <c r="U72" s="860"/>
      <c r="V72" s="860"/>
      <c r="W72" s="860"/>
      <c r="X72" s="860"/>
      <c r="Y72" s="860"/>
      <c r="Z72" s="860"/>
      <c r="AA72" s="860"/>
      <c r="AB72" s="861"/>
      <c r="AC72" s="432"/>
      <c r="AD72" s="847"/>
      <c r="AE72" s="848"/>
      <c r="AF72" s="848"/>
      <c r="AG72" s="848"/>
      <c r="AH72" s="848"/>
      <c r="AI72" s="848"/>
      <c r="AJ72" s="849"/>
      <c r="AK72" s="857"/>
      <c r="AL72" s="858"/>
      <c r="AM72" s="831"/>
    </row>
    <row r="73" spans="1:39" s="413" customFormat="1" ht="15" customHeight="1">
      <c r="A73" s="541"/>
      <c r="B73" s="542"/>
      <c r="C73" s="862" t="s">
        <v>46</v>
      </c>
      <c r="D73" s="863" t="s">
        <v>325</v>
      </c>
      <c r="E73" s="543"/>
      <c r="F73" s="874" t="s">
        <v>42</v>
      </c>
      <c r="G73" s="874"/>
      <c r="H73" s="874"/>
      <c r="I73" s="874"/>
      <c r="J73" s="874"/>
      <c r="K73" s="874"/>
      <c r="L73" s="874"/>
      <c r="M73" s="874"/>
      <c r="N73" s="874"/>
      <c r="O73" s="544"/>
      <c r="Q73" s="531"/>
      <c r="R73" s="532"/>
      <c r="S73" s="545" t="s">
        <v>314</v>
      </c>
      <c r="T73" s="546"/>
      <c r="U73" s="546"/>
      <c r="V73" s="546"/>
      <c r="W73" s="546"/>
      <c r="X73" s="546"/>
      <c r="Y73" s="546"/>
      <c r="Z73" s="546"/>
      <c r="AA73" s="546"/>
      <c r="AB73" s="547"/>
      <c r="AC73" s="432"/>
      <c r="AD73" s="847" t="s">
        <v>801</v>
      </c>
      <c r="AE73" s="848"/>
      <c r="AF73" s="848"/>
      <c r="AG73" s="848"/>
      <c r="AH73" s="848"/>
      <c r="AI73" s="848"/>
      <c r="AJ73" s="849"/>
      <c r="AK73" s="826"/>
      <c r="AL73" s="828"/>
      <c r="AM73" s="830">
        <f>AK73+AL73</f>
        <v>0</v>
      </c>
    </row>
    <row r="74" spans="1:39" s="413" customFormat="1" ht="15" customHeight="1">
      <c r="A74" s="541"/>
      <c r="B74" s="542"/>
      <c r="C74" s="862"/>
      <c r="D74" s="863"/>
      <c r="E74" s="543"/>
      <c r="F74" s="851" t="s">
        <v>117</v>
      </c>
      <c r="G74" s="851"/>
      <c r="H74" s="851"/>
      <c r="I74" s="851"/>
      <c r="J74" s="851"/>
      <c r="K74" s="851"/>
      <c r="L74" s="851"/>
      <c r="M74" s="851"/>
      <c r="N74" s="851"/>
      <c r="O74" s="548"/>
      <c r="Q74" s="531"/>
      <c r="R74" s="532"/>
      <c r="S74" s="540"/>
      <c r="T74" s="432" t="s">
        <v>16</v>
      </c>
      <c r="U74" s="432"/>
      <c r="V74" s="432"/>
      <c r="W74" s="432"/>
      <c r="X74" s="432"/>
      <c r="Y74" s="432"/>
      <c r="Z74" s="432"/>
      <c r="AA74" s="432"/>
      <c r="AB74" s="549"/>
      <c r="AC74" s="432"/>
      <c r="AD74" s="847"/>
      <c r="AE74" s="848"/>
      <c r="AF74" s="848"/>
      <c r="AG74" s="848"/>
      <c r="AH74" s="848"/>
      <c r="AI74" s="848"/>
      <c r="AJ74" s="849"/>
      <c r="AK74" s="827"/>
      <c r="AL74" s="829"/>
      <c r="AM74" s="831"/>
    </row>
    <row r="75" spans="1:39" s="413" customFormat="1" ht="15" customHeight="1">
      <c r="A75" s="541"/>
      <c r="B75" s="550"/>
      <c r="C75" s="865" t="s">
        <v>45</v>
      </c>
      <c r="D75" s="864" t="s">
        <v>326</v>
      </c>
      <c r="E75" s="864"/>
      <c r="F75" s="850" t="s">
        <v>43</v>
      </c>
      <c r="G75" s="850"/>
      <c r="H75" s="850"/>
      <c r="I75" s="850"/>
      <c r="J75" s="850"/>
      <c r="K75" s="850"/>
      <c r="L75" s="850"/>
      <c r="M75" s="850"/>
      <c r="N75" s="850"/>
      <c r="O75" s="852" t="s">
        <v>41</v>
      </c>
      <c r="P75" s="852"/>
      <c r="Q75" s="531"/>
      <c r="R75" s="532"/>
      <c r="S75" s="540"/>
      <c r="T75" s="432" t="s">
        <v>17</v>
      </c>
      <c r="U75" s="432"/>
      <c r="V75" s="432"/>
      <c r="W75" s="432"/>
      <c r="X75" s="432"/>
      <c r="Y75" s="432"/>
      <c r="Z75" s="432"/>
      <c r="AA75" s="432"/>
      <c r="AB75" s="549"/>
      <c r="AC75" s="432"/>
      <c r="AD75" s="866" t="s">
        <v>802</v>
      </c>
      <c r="AE75" s="867"/>
      <c r="AF75" s="867"/>
      <c r="AG75" s="867"/>
      <c r="AH75" s="867"/>
      <c r="AI75" s="867"/>
      <c r="AJ75" s="867"/>
      <c r="AK75" s="870"/>
      <c r="AL75" s="872"/>
      <c r="AM75" s="830">
        <f>AK75+AL75</f>
        <v>0</v>
      </c>
    </row>
    <row r="76" spans="1:39" s="413" customFormat="1" ht="15" customHeight="1">
      <c r="A76" s="541"/>
      <c r="B76" s="550"/>
      <c r="C76" s="865"/>
      <c r="D76" s="864"/>
      <c r="E76" s="864"/>
      <c r="F76" s="851" t="s">
        <v>144</v>
      </c>
      <c r="G76" s="851"/>
      <c r="H76" s="851"/>
      <c r="I76" s="851"/>
      <c r="J76" s="851"/>
      <c r="K76" s="851"/>
      <c r="L76" s="851"/>
      <c r="M76" s="851"/>
      <c r="N76" s="851"/>
      <c r="O76" s="852"/>
      <c r="P76" s="852"/>
      <c r="Q76" s="531"/>
      <c r="R76" s="532"/>
      <c r="S76" s="540"/>
      <c r="T76" s="432" t="s">
        <v>18</v>
      </c>
      <c r="U76" s="432"/>
      <c r="V76" s="432"/>
      <c r="W76" s="432"/>
      <c r="X76" s="432"/>
      <c r="Y76" s="432"/>
      <c r="Z76" s="432"/>
      <c r="AA76" s="432"/>
      <c r="AB76" s="549"/>
      <c r="AC76" s="432"/>
      <c r="AD76" s="868"/>
      <c r="AE76" s="869"/>
      <c r="AF76" s="869"/>
      <c r="AG76" s="869"/>
      <c r="AH76" s="869"/>
      <c r="AI76" s="869"/>
      <c r="AJ76" s="869"/>
      <c r="AK76" s="871"/>
      <c r="AL76" s="873"/>
      <c r="AM76" s="831"/>
    </row>
    <row r="77" spans="1:39" s="413" customFormat="1" ht="15" customHeight="1">
      <c r="A77" s="806"/>
      <c r="B77" s="806"/>
      <c r="C77" s="806"/>
      <c r="D77" s="806"/>
      <c r="E77" s="806"/>
      <c r="F77" s="806"/>
      <c r="G77" s="806"/>
      <c r="H77" s="806"/>
      <c r="I77" s="806"/>
      <c r="J77" s="806"/>
      <c r="K77" s="806"/>
      <c r="L77" s="806"/>
      <c r="M77" s="806"/>
      <c r="N77" s="806"/>
      <c r="O77" s="551"/>
      <c r="P77" s="551"/>
      <c r="Q77" s="531"/>
      <c r="R77" s="532"/>
      <c r="S77" s="540"/>
      <c r="T77" s="432" t="s">
        <v>19</v>
      </c>
      <c r="U77" s="432"/>
      <c r="V77" s="432"/>
      <c r="W77" s="432"/>
      <c r="X77" s="432"/>
      <c r="Y77" s="432"/>
      <c r="Z77" s="432"/>
      <c r="AA77" s="432"/>
      <c r="AB77" s="549"/>
      <c r="AC77" s="432"/>
      <c r="AD77" s="875" t="s">
        <v>7</v>
      </c>
      <c r="AE77" s="876"/>
      <c r="AF77" s="876"/>
      <c r="AG77" s="876"/>
      <c r="AH77" s="876"/>
      <c r="AI77" s="876"/>
      <c r="AJ77" s="877"/>
      <c r="AK77" s="878"/>
      <c r="AL77" s="879"/>
      <c r="AM77" s="830">
        <f>AK77+AL77</f>
        <v>0</v>
      </c>
    </row>
    <row r="78" spans="1:39" s="413" customFormat="1" ht="15" customHeight="1">
      <c r="A78" s="880" t="s">
        <v>330</v>
      </c>
      <c r="B78" s="880"/>
      <c r="C78" s="880"/>
      <c r="D78" s="880"/>
      <c r="E78" s="880"/>
      <c r="F78" s="880"/>
      <c r="G78" s="880"/>
      <c r="H78" s="880"/>
      <c r="I78" s="880"/>
      <c r="J78" s="880"/>
      <c r="K78" s="880"/>
      <c r="L78" s="880"/>
      <c r="M78" s="880"/>
      <c r="N78" s="880"/>
      <c r="O78" s="880"/>
      <c r="P78" s="880"/>
      <c r="Q78" s="880"/>
      <c r="R78" s="532"/>
      <c r="S78" s="545" t="s">
        <v>315</v>
      </c>
      <c r="T78" s="546"/>
      <c r="U78" s="546"/>
      <c r="V78" s="546"/>
      <c r="W78" s="546"/>
      <c r="X78" s="546"/>
      <c r="Y78" s="546"/>
      <c r="Z78" s="546"/>
      <c r="AA78" s="546"/>
      <c r="AB78" s="547"/>
      <c r="AC78" s="432"/>
      <c r="AD78" s="875"/>
      <c r="AE78" s="876"/>
      <c r="AF78" s="876"/>
      <c r="AG78" s="876"/>
      <c r="AH78" s="876"/>
      <c r="AI78" s="876"/>
      <c r="AJ78" s="877"/>
      <c r="AK78" s="878"/>
      <c r="AL78" s="879"/>
      <c r="AM78" s="831"/>
    </row>
    <row r="79" spans="1:39" s="413" customFormat="1" ht="15" customHeight="1">
      <c r="A79" s="880" t="s">
        <v>331</v>
      </c>
      <c r="B79" s="880"/>
      <c r="C79" s="880"/>
      <c r="D79" s="880"/>
      <c r="E79" s="880"/>
      <c r="F79" s="880"/>
      <c r="G79" s="880"/>
      <c r="H79" s="880"/>
      <c r="I79" s="880"/>
      <c r="J79" s="880"/>
      <c r="K79" s="880"/>
      <c r="L79" s="880"/>
      <c r="M79" s="880"/>
      <c r="N79" s="880"/>
      <c r="O79" s="880"/>
      <c r="P79" s="880"/>
      <c r="Q79" s="880"/>
      <c r="R79" s="532"/>
      <c r="S79" s="540"/>
      <c r="T79" s="432" t="s">
        <v>20</v>
      </c>
      <c r="U79" s="432"/>
      <c r="V79" s="432"/>
      <c r="W79" s="432"/>
      <c r="X79" s="432"/>
      <c r="Y79" s="432"/>
      <c r="Z79" s="432"/>
      <c r="AA79" s="432"/>
      <c r="AB79" s="549"/>
      <c r="AC79" s="432"/>
      <c r="AD79" s="847" t="s">
        <v>8</v>
      </c>
      <c r="AE79" s="848"/>
      <c r="AF79" s="848"/>
      <c r="AG79" s="848"/>
      <c r="AH79" s="848"/>
      <c r="AI79" s="848"/>
      <c r="AJ79" s="849"/>
      <c r="AK79" s="881"/>
      <c r="AL79" s="829"/>
      <c r="AM79" s="830">
        <f>AK79+AL79</f>
        <v>0</v>
      </c>
    </row>
    <row r="80" spans="1:39" s="413" customFormat="1" ht="15" customHeight="1">
      <c r="A80" s="882" t="s">
        <v>341</v>
      </c>
      <c r="B80" s="882"/>
      <c r="C80" s="882"/>
      <c r="D80" s="882"/>
      <c r="E80" s="882"/>
      <c r="F80" s="882"/>
      <c r="G80" s="882"/>
      <c r="H80" s="882"/>
      <c r="I80" s="882"/>
      <c r="J80" s="882"/>
      <c r="K80" s="882"/>
      <c r="L80" s="882"/>
      <c r="M80" s="882"/>
      <c r="N80" s="882"/>
      <c r="O80" s="882"/>
      <c r="P80" s="882"/>
      <c r="Q80" s="882"/>
      <c r="R80" s="532"/>
      <c r="S80" s="540"/>
      <c r="T80" s="432" t="s">
        <v>21</v>
      </c>
      <c r="U80" s="432"/>
      <c r="V80" s="432"/>
      <c r="W80" s="432"/>
      <c r="X80" s="432"/>
      <c r="Y80" s="432"/>
      <c r="Z80" s="432"/>
      <c r="AA80" s="432"/>
      <c r="AB80" s="549"/>
      <c r="AC80" s="431"/>
      <c r="AD80" s="847"/>
      <c r="AE80" s="848"/>
      <c r="AF80" s="848"/>
      <c r="AG80" s="848"/>
      <c r="AH80" s="848"/>
      <c r="AI80" s="848"/>
      <c r="AJ80" s="849"/>
      <c r="AK80" s="827"/>
      <c r="AL80" s="829"/>
      <c r="AM80" s="831"/>
    </row>
    <row r="81" spans="1:39" s="413" customFormat="1" ht="15" customHeight="1">
      <c r="A81" s="882" t="s">
        <v>340</v>
      </c>
      <c r="B81" s="882"/>
      <c r="C81" s="882"/>
      <c r="D81" s="882"/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532"/>
      <c r="S81" s="540"/>
      <c r="T81" s="432" t="s">
        <v>22</v>
      </c>
      <c r="U81" s="432"/>
      <c r="V81" s="432"/>
      <c r="W81" s="432"/>
      <c r="X81" s="432"/>
      <c r="Y81" s="432"/>
      <c r="Z81" s="432"/>
      <c r="AA81" s="432"/>
      <c r="AB81" s="549"/>
      <c r="AC81" s="432"/>
      <c r="AD81" s="847" t="s">
        <v>146</v>
      </c>
      <c r="AE81" s="848"/>
      <c r="AF81" s="848"/>
      <c r="AG81" s="848"/>
      <c r="AH81" s="848"/>
      <c r="AI81" s="848"/>
      <c r="AJ81" s="849"/>
      <c r="AK81" s="883"/>
      <c r="AL81" s="885"/>
      <c r="AM81" s="830">
        <f>AK81+AL81</f>
        <v>0</v>
      </c>
    </row>
    <row r="82" spans="1:39" s="413" customFormat="1" ht="15" customHeight="1">
      <c r="A82" s="806" t="s">
        <v>332</v>
      </c>
      <c r="B82" s="806"/>
      <c r="C82" s="806"/>
      <c r="D82" s="806"/>
      <c r="E82" s="806"/>
      <c r="F82" s="806"/>
      <c r="G82" s="806"/>
      <c r="H82" s="806"/>
      <c r="I82" s="806"/>
      <c r="J82" s="806"/>
      <c r="K82" s="806"/>
      <c r="L82" s="806"/>
      <c r="M82" s="806"/>
      <c r="N82" s="806"/>
      <c r="O82" s="806"/>
      <c r="P82" s="806"/>
      <c r="Q82" s="806"/>
      <c r="R82" s="532"/>
      <c r="S82" s="540"/>
      <c r="T82" s="432" t="s">
        <v>23</v>
      </c>
      <c r="U82" s="432"/>
      <c r="V82" s="432"/>
      <c r="W82" s="432"/>
      <c r="X82" s="432"/>
      <c r="Y82" s="432"/>
      <c r="Z82" s="432"/>
      <c r="AA82" s="432"/>
      <c r="AB82" s="549"/>
      <c r="AC82" s="432"/>
      <c r="AD82" s="847"/>
      <c r="AE82" s="848"/>
      <c r="AF82" s="848"/>
      <c r="AG82" s="848"/>
      <c r="AH82" s="848"/>
      <c r="AI82" s="848"/>
      <c r="AJ82" s="849"/>
      <c r="AK82" s="884"/>
      <c r="AL82" s="886"/>
      <c r="AM82" s="831"/>
    </row>
    <row r="83" spans="1:39" s="413" customFormat="1" ht="15" customHeight="1">
      <c r="A83" s="541"/>
      <c r="B83" s="552" t="s">
        <v>115</v>
      </c>
      <c r="C83" s="887" t="s">
        <v>145</v>
      </c>
      <c r="D83" s="887"/>
      <c r="E83" s="887"/>
      <c r="F83" s="887"/>
      <c r="G83" s="887"/>
      <c r="H83" s="887"/>
      <c r="I83" s="887"/>
      <c r="J83" s="887"/>
      <c r="K83" s="887"/>
      <c r="L83" s="887"/>
      <c r="M83" s="887"/>
      <c r="N83" s="887"/>
      <c r="O83" s="887"/>
      <c r="P83" s="887"/>
      <c r="Q83" s="531"/>
      <c r="R83" s="532"/>
      <c r="S83" s="540"/>
      <c r="T83" s="432" t="s">
        <v>24</v>
      </c>
      <c r="U83" s="432"/>
      <c r="V83" s="432"/>
      <c r="W83" s="432"/>
      <c r="X83" s="432"/>
      <c r="Y83" s="432"/>
      <c r="Z83" s="432"/>
      <c r="AA83" s="432"/>
      <c r="AB83" s="549"/>
      <c r="AC83" s="432"/>
      <c r="AD83" s="888" t="s">
        <v>9</v>
      </c>
      <c r="AE83" s="889"/>
      <c r="AF83" s="889"/>
      <c r="AG83" s="889"/>
      <c r="AH83" s="889"/>
      <c r="AI83" s="889"/>
      <c r="AJ83" s="890"/>
      <c r="AK83" s="857"/>
      <c r="AL83" s="858"/>
      <c r="AM83" s="830">
        <f>AK83+AL83</f>
        <v>0</v>
      </c>
    </row>
    <row r="84" spans="1:39" s="413" customFormat="1" ht="15" customHeight="1">
      <c r="A84" s="541"/>
      <c r="B84" s="542"/>
      <c r="C84" s="887"/>
      <c r="D84" s="887"/>
      <c r="E84" s="887"/>
      <c r="F84" s="887"/>
      <c r="G84" s="887"/>
      <c r="H84" s="887"/>
      <c r="I84" s="887"/>
      <c r="J84" s="887"/>
      <c r="K84" s="887"/>
      <c r="L84" s="887"/>
      <c r="M84" s="887"/>
      <c r="N84" s="887"/>
      <c r="O84" s="887"/>
      <c r="P84" s="887"/>
      <c r="Q84" s="432"/>
      <c r="R84" s="532"/>
      <c r="S84" s="540"/>
      <c r="T84" s="432" t="s">
        <v>98</v>
      </c>
      <c r="U84" s="432"/>
      <c r="V84" s="432"/>
      <c r="W84" s="432"/>
      <c r="X84" s="432"/>
      <c r="Y84" s="432"/>
      <c r="Z84" s="432"/>
      <c r="AA84" s="432"/>
      <c r="AB84" s="549"/>
      <c r="AC84" s="432"/>
      <c r="AD84" s="888"/>
      <c r="AE84" s="889"/>
      <c r="AF84" s="889"/>
      <c r="AG84" s="889"/>
      <c r="AH84" s="889"/>
      <c r="AI84" s="889"/>
      <c r="AJ84" s="890"/>
      <c r="AK84" s="857"/>
      <c r="AL84" s="858"/>
      <c r="AM84" s="831"/>
    </row>
    <row r="85" spans="1:39" s="413" customFormat="1" ht="15" customHeight="1">
      <c r="A85" s="541"/>
      <c r="B85" s="542"/>
      <c r="C85" s="530"/>
      <c r="D85" s="530"/>
      <c r="E85" s="530"/>
      <c r="F85" s="530"/>
      <c r="G85" s="530"/>
      <c r="H85" s="530"/>
      <c r="I85" s="530"/>
      <c r="J85" s="432"/>
      <c r="K85" s="432"/>
      <c r="L85" s="432"/>
      <c r="M85" s="432"/>
      <c r="N85" s="432"/>
      <c r="O85" s="432"/>
      <c r="P85" s="432"/>
      <c r="Q85" s="432"/>
      <c r="R85" s="532"/>
      <c r="S85" s="540"/>
      <c r="T85" s="432" t="s">
        <v>25</v>
      </c>
      <c r="U85" s="432"/>
      <c r="V85" s="432"/>
      <c r="W85" s="432"/>
      <c r="X85" s="432"/>
      <c r="Y85" s="432"/>
      <c r="Z85" s="432"/>
      <c r="AA85" s="432"/>
      <c r="AB85" s="549"/>
      <c r="AC85" s="432"/>
      <c r="AD85" s="888" t="s">
        <v>10</v>
      </c>
      <c r="AE85" s="889"/>
      <c r="AF85" s="889"/>
      <c r="AG85" s="889"/>
      <c r="AH85" s="889"/>
      <c r="AI85" s="889"/>
      <c r="AJ85" s="890"/>
      <c r="AK85" s="827"/>
      <c r="AL85" s="829"/>
      <c r="AM85" s="830">
        <f>AK85+AL85</f>
        <v>0</v>
      </c>
    </row>
    <row r="86" spans="1:39" s="413" customFormat="1" ht="15" customHeight="1">
      <c r="A86" s="541"/>
      <c r="B86" s="542"/>
      <c r="C86" s="891"/>
      <c r="D86" s="891"/>
      <c r="E86" s="891"/>
      <c r="F86" s="891"/>
      <c r="G86" s="891"/>
      <c r="H86" s="891"/>
      <c r="I86" s="891"/>
      <c r="J86" s="432"/>
      <c r="K86" s="432"/>
      <c r="L86" s="432"/>
      <c r="M86" s="432"/>
      <c r="N86" s="432"/>
      <c r="O86" s="432"/>
      <c r="P86" s="432"/>
      <c r="Q86" s="432"/>
      <c r="R86" s="532"/>
      <c r="S86" s="545" t="s">
        <v>316</v>
      </c>
      <c r="T86" s="546"/>
      <c r="U86" s="546"/>
      <c r="V86" s="546"/>
      <c r="W86" s="546"/>
      <c r="X86" s="546"/>
      <c r="Y86" s="546"/>
      <c r="Z86" s="546"/>
      <c r="AA86" s="546"/>
      <c r="AB86" s="547"/>
      <c r="AC86" s="553"/>
      <c r="AD86" s="888"/>
      <c r="AE86" s="889"/>
      <c r="AF86" s="889"/>
      <c r="AG86" s="889"/>
      <c r="AH86" s="889"/>
      <c r="AI86" s="889"/>
      <c r="AJ86" s="890"/>
      <c r="AK86" s="827"/>
      <c r="AL86" s="829"/>
      <c r="AM86" s="831"/>
    </row>
    <row r="87" spans="1:39" s="413" customFormat="1" ht="15" customHeight="1">
      <c r="A87" s="541"/>
      <c r="B87" s="542"/>
      <c r="C87" s="891"/>
      <c r="D87" s="891"/>
      <c r="E87" s="891"/>
      <c r="F87" s="891"/>
      <c r="G87" s="891"/>
      <c r="H87" s="891"/>
      <c r="I87" s="891"/>
      <c r="J87" s="432"/>
      <c r="K87" s="432"/>
      <c r="L87" s="432"/>
      <c r="S87" s="540"/>
      <c r="T87" s="432" t="s">
        <v>26</v>
      </c>
      <c r="U87" s="432"/>
      <c r="V87" s="432"/>
      <c r="W87" s="432"/>
      <c r="X87" s="432"/>
      <c r="Y87" s="432"/>
      <c r="Z87" s="432"/>
      <c r="AA87" s="432"/>
      <c r="AB87" s="549"/>
      <c r="AC87" s="432"/>
      <c r="AD87" s="888" t="s">
        <v>11</v>
      </c>
      <c r="AE87" s="889"/>
      <c r="AF87" s="889"/>
      <c r="AG87" s="889"/>
      <c r="AH87" s="889"/>
      <c r="AI87" s="889"/>
      <c r="AJ87" s="890"/>
      <c r="AK87" s="827"/>
      <c r="AL87" s="829"/>
      <c r="AM87" s="831">
        <f>AK87+AL87</f>
        <v>0</v>
      </c>
    </row>
    <row r="88" spans="1:39" s="413" customFormat="1" ht="15" customHeight="1" thickBot="1">
      <c r="A88" s="541"/>
      <c r="B88" s="542"/>
      <c r="C88" s="546"/>
      <c r="D88" s="546"/>
      <c r="E88" s="546"/>
      <c r="F88" s="432"/>
      <c r="G88" s="432"/>
      <c r="H88" s="432"/>
      <c r="I88" s="432"/>
      <c r="J88" s="432"/>
      <c r="K88" s="432"/>
      <c r="L88" s="432"/>
      <c r="S88" s="540"/>
      <c r="T88" s="432" t="s">
        <v>27</v>
      </c>
      <c r="U88" s="432"/>
      <c r="V88" s="432"/>
      <c r="W88" s="432"/>
      <c r="X88" s="432"/>
      <c r="Y88" s="432"/>
      <c r="Z88" s="432"/>
      <c r="AA88" s="432"/>
      <c r="AB88" s="549"/>
      <c r="AC88" s="432"/>
      <c r="AD88" s="892"/>
      <c r="AE88" s="893"/>
      <c r="AF88" s="893"/>
      <c r="AG88" s="893"/>
      <c r="AH88" s="893"/>
      <c r="AI88" s="893"/>
      <c r="AJ88" s="894"/>
      <c r="AK88" s="895"/>
      <c r="AL88" s="896"/>
      <c r="AM88" s="897"/>
    </row>
    <row r="89" spans="1:39" s="413" customFormat="1" ht="15" customHeight="1">
      <c r="A89" s="541"/>
      <c r="B89" s="542"/>
      <c r="C89" s="546"/>
      <c r="D89" s="546"/>
      <c r="E89" s="546"/>
      <c r="F89" s="546"/>
      <c r="G89" s="546"/>
      <c r="H89" s="546"/>
      <c r="I89" s="546"/>
      <c r="J89" s="432"/>
      <c r="K89" s="432"/>
      <c r="L89" s="432"/>
      <c r="S89" s="540"/>
      <c r="T89" s="432" t="s">
        <v>28</v>
      </c>
      <c r="U89" s="432"/>
      <c r="V89" s="432"/>
      <c r="W89" s="432"/>
      <c r="X89" s="432"/>
      <c r="Y89" s="432"/>
      <c r="Z89" s="432"/>
      <c r="AA89" s="432"/>
      <c r="AB89" s="549"/>
      <c r="AC89" s="432"/>
      <c r="AM89" s="554"/>
    </row>
    <row r="90" spans="3:38" ht="15" customHeight="1">
      <c r="C90" s="24"/>
      <c r="D90" s="24"/>
      <c r="E90" s="24"/>
      <c r="F90" s="21"/>
      <c r="G90" s="21"/>
      <c r="H90" s="21"/>
      <c r="I90" s="21"/>
      <c r="J90" s="19"/>
      <c r="K90" s="19"/>
      <c r="L90" s="19"/>
      <c r="S90" s="208" t="s">
        <v>317</v>
      </c>
      <c r="T90" s="21"/>
      <c r="U90" s="21"/>
      <c r="V90" s="21"/>
      <c r="W90" s="21"/>
      <c r="X90" s="21"/>
      <c r="Y90" s="21"/>
      <c r="Z90" s="21"/>
      <c r="AA90" s="21"/>
      <c r="AB90" s="209"/>
      <c r="AC90" s="19"/>
      <c r="AD90" s="22" t="s">
        <v>12</v>
      </c>
      <c r="AL90" s="19"/>
    </row>
    <row r="91" spans="3:38" ht="15" customHeight="1">
      <c r="C91" s="24"/>
      <c r="D91" s="24"/>
      <c r="E91" s="24"/>
      <c r="F91" s="19"/>
      <c r="G91" s="19"/>
      <c r="H91" s="19"/>
      <c r="I91" s="19"/>
      <c r="J91" s="19"/>
      <c r="K91" s="19"/>
      <c r="L91" s="19"/>
      <c r="S91" s="207"/>
      <c r="T91" s="19" t="s">
        <v>29</v>
      </c>
      <c r="U91" s="19"/>
      <c r="V91" s="19"/>
      <c r="W91" s="19"/>
      <c r="X91" s="19"/>
      <c r="Y91" s="19"/>
      <c r="Z91" s="19"/>
      <c r="AA91" s="19"/>
      <c r="AB91" s="210"/>
      <c r="AC91" s="19"/>
      <c r="AF91" s="898" t="str">
        <f>CustomizedSchReg!I2</f>
        <v>Name of Class Adviser</v>
      </c>
      <c r="AG91" s="898"/>
      <c r="AH91" s="898"/>
      <c r="AI91" s="898"/>
      <c r="AJ91" s="898"/>
      <c r="AK91" s="898"/>
      <c r="AL91" s="898"/>
    </row>
    <row r="92" spans="3:38" ht="15" customHeight="1">
      <c r="C92" s="24"/>
      <c r="D92" s="24"/>
      <c r="E92" s="24"/>
      <c r="F92" s="19"/>
      <c r="G92" s="19"/>
      <c r="H92" s="19"/>
      <c r="I92" s="19"/>
      <c r="J92" s="19"/>
      <c r="K92" s="19"/>
      <c r="L92" s="19"/>
      <c r="S92" s="207"/>
      <c r="T92" s="19" t="s">
        <v>126</v>
      </c>
      <c r="U92" s="19"/>
      <c r="V92" s="19"/>
      <c r="W92" s="19"/>
      <c r="X92" s="19"/>
      <c r="Y92" s="19"/>
      <c r="Z92" s="19"/>
      <c r="AA92" s="19"/>
      <c r="AB92" s="210"/>
      <c r="AC92" s="19"/>
      <c r="AF92" s="899"/>
      <c r="AG92" s="899"/>
      <c r="AH92" s="899"/>
      <c r="AI92" s="899"/>
      <c r="AJ92" s="899"/>
      <c r="AK92" s="899"/>
      <c r="AL92" s="899"/>
    </row>
    <row r="93" spans="3:37" ht="15" customHeight="1">
      <c r="C93" s="24"/>
      <c r="D93" s="24"/>
      <c r="E93" s="24"/>
      <c r="F93" s="19"/>
      <c r="G93" s="19"/>
      <c r="H93" s="19"/>
      <c r="I93" s="19"/>
      <c r="J93" s="19"/>
      <c r="K93" s="19"/>
      <c r="L93" s="19"/>
      <c r="S93" s="207"/>
      <c r="T93" s="19" t="s">
        <v>30</v>
      </c>
      <c r="U93" s="19"/>
      <c r="V93" s="19"/>
      <c r="W93" s="19"/>
      <c r="X93" s="19"/>
      <c r="Y93" s="19"/>
      <c r="Z93" s="19"/>
      <c r="AA93" s="19"/>
      <c r="AB93" s="210"/>
      <c r="AC93" s="19"/>
      <c r="AE93" s="26" t="s">
        <v>85</v>
      </c>
      <c r="AF93" s="23"/>
      <c r="AI93" s="181"/>
      <c r="AJ93" s="23"/>
      <c r="AK93" s="23"/>
    </row>
    <row r="94" spans="3:29" ht="15" customHeight="1">
      <c r="C94" s="21"/>
      <c r="D94" s="21"/>
      <c r="E94" s="21"/>
      <c r="F94" s="19"/>
      <c r="G94" s="19"/>
      <c r="H94" s="19"/>
      <c r="I94" s="19"/>
      <c r="S94" s="208" t="s">
        <v>318</v>
      </c>
      <c r="T94" s="21"/>
      <c r="U94" s="21"/>
      <c r="V94" s="21"/>
      <c r="W94" s="21"/>
      <c r="X94" s="21"/>
      <c r="Y94" s="21"/>
      <c r="Z94" s="21"/>
      <c r="AA94" s="21"/>
      <c r="AB94" s="209"/>
      <c r="AC94" s="19"/>
    </row>
    <row r="95" spans="5:38" ht="15" customHeight="1">
      <c r="E95" s="24"/>
      <c r="F95" s="19"/>
      <c r="G95" s="19"/>
      <c r="H95" s="19"/>
      <c r="I95" s="19"/>
      <c r="S95" s="207"/>
      <c r="T95" s="19" t="s">
        <v>31</v>
      </c>
      <c r="U95" s="19"/>
      <c r="V95" s="19"/>
      <c r="W95" s="19"/>
      <c r="X95" s="19"/>
      <c r="Y95" s="19"/>
      <c r="Z95" s="19"/>
      <c r="AA95" s="19"/>
      <c r="AB95" s="210"/>
      <c r="AC95" s="19"/>
      <c r="AD95" s="16" t="s">
        <v>13</v>
      </c>
      <c r="AF95" s="898" t="str">
        <f>CustomizedSchReg!Q2</f>
        <v>JOSEFINA S. DAGASUAN</v>
      </c>
      <c r="AG95" s="898"/>
      <c r="AH95" s="898"/>
      <c r="AI95" s="898"/>
      <c r="AJ95" s="898"/>
      <c r="AK95" s="898"/>
      <c r="AL95" s="898"/>
    </row>
    <row r="96" spans="1:38" ht="15" customHeight="1">
      <c r="A96" s="213"/>
      <c r="B96" s="213"/>
      <c r="C96" s="213"/>
      <c r="D96" s="213"/>
      <c r="E96" s="24"/>
      <c r="F96" s="19"/>
      <c r="G96" s="19"/>
      <c r="H96" s="19"/>
      <c r="I96" s="19"/>
      <c r="S96" s="208" t="s">
        <v>319</v>
      </c>
      <c r="T96" s="21"/>
      <c r="U96" s="21"/>
      <c r="V96" s="21"/>
      <c r="W96" s="900"/>
      <c r="X96" s="900"/>
      <c r="Y96" s="900"/>
      <c r="Z96" s="900"/>
      <c r="AA96" s="900"/>
      <c r="AB96" s="209"/>
      <c r="AC96" s="19"/>
      <c r="AF96" s="899"/>
      <c r="AG96" s="899"/>
      <c r="AH96" s="899"/>
      <c r="AI96" s="899"/>
      <c r="AJ96" s="899"/>
      <c r="AK96" s="899"/>
      <c r="AL96" s="899"/>
    </row>
    <row r="97" spans="1:38" ht="15" customHeight="1" thickBot="1">
      <c r="A97" s="901" t="s">
        <v>338</v>
      </c>
      <c r="B97" s="901"/>
      <c r="C97" s="901"/>
      <c r="D97" s="242" t="s">
        <v>339</v>
      </c>
      <c r="S97" s="97"/>
      <c r="T97" s="2"/>
      <c r="U97" s="2"/>
      <c r="V97" s="2"/>
      <c r="W97" s="2"/>
      <c r="X97" s="2"/>
      <c r="Y97" s="2"/>
      <c r="Z97" s="2"/>
      <c r="AA97" s="2"/>
      <c r="AB97" s="20"/>
      <c r="AE97" s="19"/>
      <c r="AF97" s="25"/>
      <c r="AG97" s="25"/>
      <c r="AH97" s="25"/>
      <c r="AI97" s="25" t="s">
        <v>86</v>
      </c>
      <c r="AJ97" s="25"/>
      <c r="AK97" s="25"/>
      <c r="AL97" s="23"/>
    </row>
  </sheetData>
  <sheetProtection password="9F5A" sheet="1"/>
  <mergeCells count="209">
    <mergeCell ref="C36:E36"/>
    <mergeCell ref="C28:E28"/>
    <mergeCell ref="C29:E29"/>
    <mergeCell ref="C30:E30"/>
    <mergeCell ref="C31:E31"/>
    <mergeCell ref="C32:E32"/>
    <mergeCell ref="C33:E33"/>
    <mergeCell ref="C24:E24"/>
    <mergeCell ref="C27:E27"/>
    <mergeCell ref="C34:E34"/>
    <mergeCell ref="C25:E25"/>
    <mergeCell ref="C26:E26"/>
    <mergeCell ref="C35:E35"/>
    <mergeCell ref="C13:E13"/>
    <mergeCell ref="C14:E14"/>
    <mergeCell ref="C15:E15"/>
    <mergeCell ref="C16:E16"/>
    <mergeCell ref="C17:E17"/>
    <mergeCell ref="C18:E18"/>
    <mergeCell ref="C19:E19"/>
    <mergeCell ref="C20:E20"/>
    <mergeCell ref="C57:E57"/>
    <mergeCell ref="C58:E58"/>
    <mergeCell ref="C59:E59"/>
    <mergeCell ref="C60:E60"/>
    <mergeCell ref="D38:E38"/>
    <mergeCell ref="C21:E21"/>
    <mergeCell ref="C22:E22"/>
    <mergeCell ref="C23:E23"/>
    <mergeCell ref="C61:E61"/>
    <mergeCell ref="C62:E62"/>
    <mergeCell ref="C51:E51"/>
    <mergeCell ref="C52:E52"/>
    <mergeCell ref="C53:E53"/>
    <mergeCell ref="C54:E54"/>
    <mergeCell ref="C55:E55"/>
    <mergeCell ref="C56:E56"/>
    <mergeCell ref="W96:AA96"/>
    <mergeCell ref="A97:C97"/>
    <mergeCell ref="C39:E39"/>
    <mergeCell ref="C40:E40"/>
    <mergeCell ref="C41:E41"/>
    <mergeCell ref="C42:E42"/>
    <mergeCell ref="C43:E43"/>
    <mergeCell ref="C44:E44"/>
    <mergeCell ref="C45:E45"/>
    <mergeCell ref="C46:E46"/>
    <mergeCell ref="AD87:AJ88"/>
    <mergeCell ref="AK87:AK88"/>
    <mergeCell ref="AL87:AL88"/>
    <mergeCell ref="AM87:AM88"/>
    <mergeCell ref="AF91:AL92"/>
    <mergeCell ref="AF95:AL96"/>
    <mergeCell ref="C83:P84"/>
    <mergeCell ref="AD83:AJ84"/>
    <mergeCell ref="AK83:AK84"/>
    <mergeCell ref="AL83:AL84"/>
    <mergeCell ref="AM83:AM84"/>
    <mergeCell ref="AD85:AJ86"/>
    <mergeCell ref="AK85:AK86"/>
    <mergeCell ref="AL85:AL86"/>
    <mergeCell ref="AM85:AM86"/>
    <mergeCell ref="C86:I87"/>
    <mergeCell ref="A81:Q81"/>
    <mergeCell ref="AD81:AJ82"/>
    <mergeCell ref="AK81:AK82"/>
    <mergeCell ref="AL81:AL82"/>
    <mergeCell ref="AM81:AM82"/>
    <mergeCell ref="A82:Q82"/>
    <mergeCell ref="A79:Q79"/>
    <mergeCell ref="AD79:AJ80"/>
    <mergeCell ref="AK79:AK80"/>
    <mergeCell ref="AL79:AL80"/>
    <mergeCell ref="AM79:AM80"/>
    <mergeCell ref="A80:Q80"/>
    <mergeCell ref="AM75:AM76"/>
    <mergeCell ref="A77:N77"/>
    <mergeCell ref="AD77:AJ78"/>
    <mergeCell ref="AK77:AK78"/>
    <mergeCell ref="AL77:AL78"/>
    <mergeCell ref="AM77:AM78"/>
    <mergeCell ref="A78:Q78"/>
    <mergeCell ref="F75:N75"/>
    <mergeCell ref="F76:N76"/>
    <mergeCell ref="AL73:AL74"/>
    <mergeCell ref="AM73:AM74"/>
    <mergeCell ref="C75:C76"/>
    <mergeCell ref="D75:E76"/>
    <mergeCell ref="AD75:AJ76"/>
    <mergeCell ref="AK75:AK76"/>
    <mergeCell ref="AL75:AL76"/>
    <mergeCell ref="F73:N73"/>
    <mergeCell ref="F74:N74"/>
    <mergeCell ref="O75:P76"/>
    <mergeCell ref="AK71:AK72"/>
    <mergeCell ref="AL71:AL72"/>
    <mergeCell ref="AM71:AM72"/>
    <mergeCell ref="S72:AB72"/>
    <mergeCell ref="C73:C74"/>
    <mergeCell ref="D73:D74"/>
    <mergeCell ref="AD73:AJ74"/>
    <mergeCell ref="AK73:AK74"/>
    <mergeCell ref="C71:C72"/>
    <mergeCell ref="D71:E72"/>
    <mergeCell ref="T71:AB71"/>
    <mergeCell ref="AD71:AJ72"/>
    <mergeCell ref="F71:N71"/>
    <mergeCell ref="F72:N72"/>
    <mergeCell ref="O71:P72"/>
    <mergeCell ref="A69:P69"/>
    <mergeCell ref="T69:AB69"/>
    <mergeCell ref="AD69:AJ70"/>
    <mergeCell ref="AK69:AK70"/>
    <mergeCell ref="AL69:AL70"/>
    <mergeCell ref="AM69:AM70"/>
    <mergeCell ref="A70:P70"/>
    <mergeCell ref="T70:AB70"/>
    <mergeCell ref="A67:D67"/>
    <mergeCell ref="S67:AB67"/>
    <mergeCell ref="AG67:AI68"/>
    <mergeCell ref="AJ67:AJ68"/>
    <mergeCell ref="AK67:AM67"/>
    <mergeCell ref="AH28:AM28"/>
    <mergeCell ref="A68:P68"/>
    <mergeCell ref="S68:AB68"/>
    <mergeCell ref="AD68:AF68"/>
    <mergeCell ref="D64:E64"/>
    <mergeCell ref="AG64:AM64"/>
    <mergeCell ref="D65:E65"/>
    <mergeCell ref="AG65:AM65"/>
    <mergeCell ref="A66:C66"/>
    <mergeCell ref="F66:J66"/>
    <mergeCell ref="AH20:AM20"/>
    <mergeCell ref="AH21:AM21"/>
    <mergeCell ref="AH22:AM22"/>
    <mergeCell ref="AH23:AM23"/>
    <mergeCell ref="AH26:AM26"/>
    <mergeCell ref="AH27:AM27"/>
    <mergeCell ref="AH24:AM24"/>
    <mergeCell ref="AH25:AM25"/>
    <mergeCell ref="AH33:AM33"/>
    <mergeCell ref="AH34:AM34"/>
    <mergeCell ref="AH35:AM35"/>
    <mergeCell ref="AH30:AM30"/>
    <mergeCell ref="AH31:AM31"/>
    <mergeCell ref="AH36:AM36"/>
    <mergeCell ref="C63:E63"/>
    <mergeCell ref="AH52:AM52"/>
    <mergeCell ref="AH13:AM13"/>
    <mergeCell ref="AH14:AM14"/>
    <mergeCell ref="AH15:AM15"/>
    <mergeCell ref="AH16:AM16"/>
    <mergeCell ref="AH17:AM17"/>
    <mergeCell ref="AH18:AM18"/>
    <mergeCell ref="AH29:AM29"/>
    <mergeCell ref="AH32:AM32"/>
    <mergeCell ref="AH48:AM48"/>
    <mergeCell ref="AH41:AM41"/>
    <mergeCell ref="AH42:AM42"/>
    <mergeCell ref="AH49:AM49"/>
    <mergeCell ref="C47:E47"/>
    <mergeCell ref="C48:E48"/>
    <mergeCell ref="C49:E49"/>
    <mergeCell ref="AH60:AM60"/>
    <mergeCell ref="AH61:AM61"/>
    <mergeCell ref="AH62:AM62"/>
    <mergeCell ref="AH63:AM63"/>
    <mergeCell ref="AH58:AM58"/>
    <mergeCell ref="AH40:AM40"/>
    <mergeCell ref="AH47:AM47"/>
    <mergeCell ref="AH44:AM44"/>
    <mergeCell ref="AH45:AM45"/>
    <mergeCell ref="AH50:AM50"/>
    <mergeCell ref="AH37:AM37"/>
    <mergeCell ref="AH51:AM51"/>
    <mergeCell ref="AH53:AM53"/>
    <mergeCell ref="AH54:AM54"/>
    <mergeCell ref="AH55:AM55"/>
    <mergeCell ref="C37:E37"/>
    <mergeCell ref="AH43:AM43"/>
    <mergeCell ref="AH46:AM46"/>
    <mergeCell ref="C50:E50"/>
    <mergeCell ref="AH39:AM39"/>
    <mergeCell ref="A12:E12"/>
    <mergeCell ref="AG12:AM12"/>
    <mergeCell ref="E8:Q8"/>
    <mergeCell ref="V8:Y8"/>
    <mergeCell ref="Z8:AB8"/>
    <mergeCell ref="AC8:AD8"/>
    <mergeCell ref="AE8:AI8"/>
    <mergeCell ref="A10:E11"/>
    <mergeCell ref="F10:AD10"/>
    <mergeCell ref="A1:AM1"/>
    <mergeCell ref="A2:AM2"/>
    <mergeCell ref="A3:AM3"/>
    <mergeCell ref="E6:G6"/>
    <mergeCell ref="I6:L6"/>
    <mergeCell ref="M6:Q6"/>
    <mergeCell ref="S6:Y6"/>
    <mergeCell ref="N13:N30"/>
    <mergeCell ref="N39:N59"/>
    <mergeCell ref="Z6:AE6"/>
    <mergeCell ref="AE10:AF11"/>
    <mergeCell ref="AG10:AM10"/>
    <mergeCell ref="AG11:AM11"/>
    <mergeCell ref="AH59:AM59"/>
    <mergeCell ref="AH19:AM19"/>
    <mergeCell ref="AH56:AM56"/>
    <mergeCell ref="AH57:AM57"/>
  </mergeCells>
  <printOptions horizontalCentered="1"/>
  <pageMargins left="0.25" right="0.25" top="0.25" bottom="0.2" header="0.17" footer="0.16"/>
  <pageSetup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A77"/>
  <sheetViews>
    <sheetView zoomScale="80" zoomScaleNormal="80" zoomScalePageLayoutView="0" workbookViewId="0" topLeftCell="A1">
      <selection activeCell="M19" sqref="M19:N19"/>
    </sheetView>
  </sheetViews>
  <sheetFormatPr defaultColWidth="10.28125" defaultRowHeight="15"/>
  <cols>
    <col min="1" max="1" width="3.7109375" style="16" customWidth="1"/>
    <col min="2" max="2" width="2.7109375" style="16" customWidth="1"/>
    <col min="3" max="3" width="17.7109375" style="16" customWidth="1"/>
    <col min="4" max="4" width="2.7109375" style="16" customWidth="1"/>
    <col min="5" max="5" width="13.140625" style="16" customWidth="1"/>
    <col min="6" max="6" width="13.7109375" style="16" customWidth="1"/>
    <col min="7" max="8" width="15.7109375" style="16" customWidth="1"/>
    <col min="9" max="9" width="18.7109375" style="16" customWidth="1"/>
    <col min="10" max="10" width="20.7109375" style="16" customWidth="1"/>
    <col min="11" max="11" width="8.7109375" style="16" customWidth="1"/>
    <col min="12" max="12" width="20.7109375" style="16" customWidth="1"/>
    <col min="13" max="13" width="10.7109375" style="16" customWidth="1"/>
    <col min="14" max="14" width="18.7109375" style="16" customWidth="1"/>
    <col min="15" max="15" width="2.00390625" style="16" customWidth="1"/>
    <col min="16" max="16" width="20.7109375" style="16" customWidth="1"/>
    <col min="17" max="18" width="8.7109375" style="16" customWidth="1"/>
    <col min="19" max="19" width="10.7109375" style="16" customWidth="1"/>
    <col min="20" max="16384" width="10.28125" style="16" customWidth="1"/>
  </cols>
  <sheetData>
    <row r="1" spans="2:19" ht="24.75" customHeight="1">
      <c r="B1" s="773" t="s">
        <v>100</v>
      </c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  <c r="O1" s="773"/>
      <c r="P1" s="773"/>
      <c r="Q1" s="773"/>
      <c r="R1" s="773"/>
      <c r="S1" s="773"/>
    </row>
    <row r="2" spans="2:19" ht="21.75" customHeight="1">
      <c r="B2" s="774" t="s">
        <v>169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</row>
    <row r="3" spans="3:19" ht="29.25" customHeight="1">
      <c r="C3" s="83"/>
      <c r="D3" s="910" t="s">
        <v>103</v>
      </c>
      <c r="E3" s="714"/>
      <c r="F3" s="202" t="s">
        <v>170</v>
      </c>
      <c r="G3" s="82" t="s">
        <v>104</v>
      </c>
      <c r="H3" s="911" t="s">
        <v>171</v>
      </c>
      <c r="I3" s="776"/>
      <c r="J3" s="776"/>
      <c r="K3" s="777"/>
      <c r="L3" s="73" t="s">
        <v>105</v>
      </c>
      <c r="M3" s="912"/>
      <c r="N3" s="913"/>
      <c r="O3" s="39"/>
      <c r="P3" s="39"/>
      <c r="Q3" s="70"/>
      <c r="R3" s="70"/>
      <c r="S3" s="70"/>
    </row>
    <row r="4" spans="3:19" ht="6.75" customHeight="1">
      <c r="C4" s="83"/>
      <c r="D4" s="83"/>
      <c r="E4" s="83"/>
      <c r="F4" s="84"/>
      <c r="G4" s="84"/>
      <c r="H4" s="85"/>
      <c r="I4" s="78"/>
      <c r="J4" s="78"/>
      <c r="K4" s="78"/>
      <c r="L4" s="78"/>
      <c r="M4" s="78"/>
      <c r="N4" s="78"/>
      <c r="O4" s="70"/>
      <c r="P4" s="70"/>
      <c r="Q4" s="70"/>
      <c r="R4" s="70"/>
      <c r="S4" s="70"/>
    </row>
    <row r="5" spans="3:19" ht="30" customHeight="1">
      <c r="C5" s="713" t="s">
        <v>106</v>
      </c>
      <c r="D5" s="713"/>
      <c r="E5" s="714"/>
      <c r="F5" s="911" t="s">
        <v>172</v>
      </c>
      <c r="G5" s="777"/>
      <c r="H5" s="914" t="s">
        <v>102</v>
      </c>
      <c r="I5" s="910"/>
      <c r="J5" s="911" t="str">
        <f>CustomizedSchReg!M1</f>
        <v>   2014 - 2015</v>
      </c>
      <c r="K5" s="777"/>
      <c r="L5" s="76" t="s">
        <v>113</v>
      </c>
      <c r="M5" s="915" t="s">
        <v>173</v>
      </c>
      <c r="N5" s="916"/>
      <c r="O5" s="39"/>
      <c r="P5" s="39"/>
      <c r="Q5" s="86"/>
      <c r="R5" s="86"/>
      <c r="S5" s="86"/>
    </row>
    <row r="6" spans="3:27" ht="7.5" customHeight="1">
      <c r="C6" s="72"/>
      <c r="D6" s="72"/>
      <c r="E6" s="72"/>
      <c r="F6" s="44"/>
      <c r="G6" s="44"/>
      <c r="H6" s="44"/>
      <c r="I6" s="44"/>
      <c r="J6" s="44"/>
      <c r="K6" s="44"/>
      <c r="L6" s="44"/>
      <c r="M6" s="44"/>
      <c r="N6" s="44"/>
      <c r="U6" s="19"/>
      <c r="V6" s="19"/>
      <c r="W6" s="19"/>
      <c r="X6" s="19"/>
      <c r="Y6" s="19"/>
      <c r="Z6" s="19"/>
      <c r="AA6" s="19"/>
    </row>
    <row r="7" spans="3:27" ht="30" customHeight="1">
      <c r="C7" s="910" t="s">
        <v>107</v>
      </c>
      <c r="D7" s="910"/>
      <c r="E7" s="714"/>
      <c r="F7" s="915" t="s">
        <v>174</v>
      </c>
      <c r="G7" s="917"/>
      <c r="H7" s="917"/>
      <c r="I7" s="917"/>
      <c r="J7" s="917"/>
      <c r="K7" s="916"/>
      <c r="L7" s="72" t="s">
        <v>175</v>
      </c>
      <c r="M7" s="87">
        <f>CustomizedSchReg!H1</f>
        <v>9</v>
      </c>
      <c r="N7" s="76" t="s">
        <v>109</v>
      </c>
      <c r="O7" s="918" t="str">
        <f>CustomizedSchReg!J1</f>
        <v>   DIAMOND</v>
      </c>
      <c r="P7" s="919"/>
      <c r="Q7" s="919"/>
      <c r="R7" s="919"/>
      <c r="S7" s="920"/>
      <c r="U7" s="19"/>
      <c r="V7" s="19"/>
      <c r="W7" s="19"/>
      <c r="X7" s="19"/>
      <c r="Y7" s="19"/>
      <c r="Z7" s="19"/>
      <c r="AA7" s="19"/>
    </row>
    <row r="8" spans="21:27" ht="6" customHeight="1" thickBot="1">
      <c r="U8" s="19"/>
      <c r="V8" s="19"/>
      <c r="W8" s="19"/>
      <c r="X8" s="19"/>
      <c r="Y8" s="19"/>
      <c r="Z8" s="19"/>
      <c r="AA8" s="19"/>
    </row>
    <row r="9" spans="2:27" ht="75" customHeight="1" thickBot="1">
      <c r="B9" s="921" t="s">
        <v>87</v>
      </c>
      <c r="C9" s="922"/>
      <c r="D9" s="927" t="s">
        <v>176</v>
      </c>
      <c r="E9" s="927"/>
      <c r="F9" s="927"/>
      <c r="G9" s="927"/>
      <c r="H9" s="927"/>
      <c r="I9" s="930" t="s">
        <v>177</v>
      </c>
      <c r="J9" s="933" t="s">
        <v>178</v>
      </c>
      <c r="K9" s="936" t="s">
        <v>179</v>
      </c>
      <c r="L9" s="937"/>
      <c r="M9" s="937"/>
      <c r="N9" s="938"/>
      <c r="U9" s="40"/>
      <c r="V9" s="40"/>
      <c r="W9" s="40"/>
      <c r="X9" s="19"/>
      <c r="Y9" s="19"/>
      <c r="Z9" s="19"/>
      <c r="AA9" s="19"/>
    </row>
    <row r="10" spans="2:27" ht="21.75" customHeight="1">
      <c r="B10" s="923"/>
      <c r="C10" s="924"/>
      <c r="D10" s="928"/>
      <c r="E10" s="928"/>
      <c r="F10" s="928"/>
      <c r="G10" s="928"/>
      <c r="H10" s="928"/>
      <c r="I10" s="931"/>
      <c r="J10" s="934"/>
      <c r="K10" s="939" t="s">
        <v>180</v>
      </c>
      <c r="L10" s="940"/>
      <c r="M10" s="943" t="s">
        <v>181</v>
      </c>
      <c r="N10" s="944"/>
      <c r="U10" s="19"/>
      <c r="V10" s="19"/>
      <c r="W10" s="19"/>
      <c r="X10" s="19"/>
      <c r="Y10" s="19"/>
      <c r="Z10" s="19"/>
      <c r="AA10" s="19"/>
    </row>
    <row r="11" spans="2:27" ht="32.25" customHeight="1" thickBot="1">
      <c r="B11" s="925"/>
      <c r="C11" s="926"/>
      <c r="D11" s="929"/>
      <c r="E11" s="929"/>
      <c r="F11" s="929"/>
      <c r="G11" s="929"/>
      <c r="H11" s="929"/>
      <c r="I11" s="932"/>
      <c r="J11" s="935"/>
      <c r="K11" s="941"/>
      <c r="L11" s="942"/>
      <c r="M11" s="945"/>
      <c r="N11" s="942"/>
      <c r="U11" s="19"/>
      <c r="V11" s="19"/>
      <c r="W11" s="19"/>
      <c r="X11" s="19"/>
      <c r="Y11" s="19"/>
      <c r="Z11" s="19"/>
      <c r="AA11" s="19"/>
    </row>
    <row r="12" spans="2:27" ht="3" customHeight="1" thickBot="1">
      <c r="B12" s="88"/>
      <c r="C12" s="71"/>
      <c r="D12" s="75"/>
      <c r="E12" s="75"/>
      <c r="F12" s="75"/>
      <c r="G12" s="75"/>
      <c r="H12" s="75"/>
      <c r="I12" s="74"/>
      <c r="J12" s="74"/>
      <c r="K12" s="176"/>
      <c r="L12" s="177"/>
      <c r="M12" s="54"/>
      <c r="N12" s="55"/>
      <c r="U12" s="19"/>
      <c r="V12" s="19"/>
      <c r="W12" s="19"/>
      <c r="X12" s="19"/>
      <c r="Y12" s="19"/>
      <c r="Z12" s="19"/>
      <c r="AA12" s="19"/>
    </row>
    <row r="13" spans="1:27" ht="18.75" customHeight="1">
      <c r="A13" s="89">
        <v>1</v>
      </c>
      <c r="B13" s="90"/>
      <c r="C13" s="91">
        <f>CustomizedSchReg!B7</f>
        <v>304091121526</v>
      </c>
      <c r="D13" s="92"/>
      <c r="E13" s="946" t="str">
        <f>CONCATENATE(CustomizedSchReg!C7,",   ",CustomizedSchReg!D7,"   ",CustomizedSchReg!E7)</f>
        <v>Asio,   Danny   Aguid</v>
      </c>
      <c r="F13" s="946"/>
      <c r="G13" s="946"/>
      <c r="H13" s="946"/>
      <c r="I13" s="247">
        <f>'Master Sheet'!BU7</f>
        <v>11.085714285714285</v>
      </c>
      <c r="J13" s="175" t="b">
        <f>IF(I13&gt;=75,"PROMOTED",IF(I13&gt;=74.49,"RETAINED",IF(I13="   ","IRREGULAR",IF(I13=0,"     "))))</f>
        <v>0</v>
      </c>
      <c r="K13" s="947"/>
      <c r="L13" s="948"/>
      <c r="M13" s="949"/>
      <c r="N13" s="950"/>
      <c r="P13" s="951" t="s">
        <v>33</v>
      </c>
      <c r="Q13" s="952"/>
      <c r="R13" s="952"/>
      <c r="S13" s="953"/>
      <c r="U13" s="19"/>
      <c r="V13" s="19"/>
      <c r="W13" s="19"/>
      <c r="X13" s="19"/>
      <c r="Y13" s="19"/>
      <c r="Z13" s="19"/>
      <c r="AA13" s="19"/>
    </row>
    <row r="14" spans="1:27" ht="18.75" customHeight="1">
      <c r="A14" s="89">
        <v>2</v>
      </c>
      <c r="B14" s="41"/>
      <c r="C14" s="91">
        <f>CustomizedSchReg!B8</f>
        <v>304091110270</v>
      </c>
      <c r="D14" s="93"/>
      <c r="E14" s="946" t="str">
        <f>CONCATENATE(CustomizedSchReg!C8,",   ",CustomizedSchReg!D8,"   ",CustomizedSchReg!E8)</f>
        <v>Madrid,   Jerry   P</v>
      </c>
      <c r="F14" s="946"/>
      <c r="G14" s="946"/>
      <c r="H14" s="946"/>
      <c r="I14" s="247">
        <f>'Master Sheet'!BU8</f>
        <v>0</v>
      </c>
      <c r="J14" s="175" t="str">
        <f aca="true" t="shared" si="0" ref="J14:J37">IF(I14&gt;=75,"PROMOTED",IF(I14&gt;=74.49,"RETAINED",IF(I14="   ","IRREGULAR",IF(I14=0,"     "))))</f>
        <v>     </v>
      </c>
      <c r="K14" s="954"/>
      <c r="L14" s="955"/>
      <c r="M14" s="956"/>
      <c r="N14" s="957"/>
      <c r="P14" s="53" t="s">
        <v>129</v>
      </c>
      <c r="Q14" s="94" t="s">
        <v>6</v>
      </c>
      <c r="R14" s="95" t="s">
        <v>15</v>
      </c>
      <c r="S14" s="96" t="s">
        <v>3</v>
      </c>
      <c r="X14" s="19"/>
      <c r="Y14" s="19"/>
      <c r="Z14" s="19"/>
      <c r="AA14" s="19"/>
    </row>
    <row r="15" spans="1:19" s="413" customFormat="1" ht="18.75" customHeight="1">
      <c r="A15" s="395">
        <v>3</v>
      </c>
      <c r="B15" s="408"/>
      <c r="C15" s="409">
        <f>CustomizedSchReg!B9</f>
        <v>304091110325</v>
      </c>
      <c r="D15" s="410"/>
      <c r="E15" s="958" t="str">
        <f>CONCATENATE(CustomizedSchReg!C9,",   ",CustomizedSchReg!D9,"   ",CustomizedSchReg!E9)</f>
        <v>DUA,   Kenneth Ray   Balolong</v>
      </c>
      <c r="F15" s="958"/>
      <c r="G15" s="958"/>
      <c r="H15" s="958"/>
      <c r="I15" s="411">
        <f>'Master Sheet'!BU9</f>
        <v>0</v>
      </c>
      <c r="J15" s="412" t="str">
        <f t="shared" si="0"/>
        <v>     </v>
      </c>
      <c r="K15" s="959"/>
      <c r="L15" s="960"/>
      <c r="M15" s="961"/>
      <c r="N15" s="962"/>
      <c r="P15" s="963" t="s">
        <v>47</v>
      </c>
      <c r="Q15" s="965">
        <v>18</v>
      </c>
      <c r="R15" s="965">
        <v>21</v>
      </c>
      <c r="S15" s="967">
        <f>Q15+R15</f>
        <v>39</v>
      </c>
    </row>
    <row r="16" spans="1:19" s="413" customFormat="1" ht="18.75" customHeight="1">
      <c r="A16" s="395">
        <v>4</v>
      </c>
      <c r="B16" s="408"/>
      <c r="C16" s="409">
        <f>CustomizedSchReg!B10</f>
        <v>304091120519</v>
      </c>
      <c r="D16" s="410"/>
      <c r="E16" s="958" t="str">
        <f>CONCATENATE(CustomizedSchReg!C10,",   ",CustomizedSchReg!D10,"   ",CustomizedSchReg!E10)</f>
        <v>GAMALI,   Reynante   Banaag</v>
      </c>
      <c r="F16" s="958"/>
      <c r="G16" s="958"/>
      <c r="H16" s="958"/>
      <c r="I16" s="411">
        <f>'Master Sheet'!BU10</f>
        <v>0</v>
      </c>
      <c r="J16" s="412" t="str">
        <f t="shared" si="0"/>
        <v>     </v>
      </c>
      <c r="K16" s="959"/>
      <c r="L16" s="960"/>
      <c r="M16" s="961"/>
      <c r="N16" s="962"/>
      <c r="P16" s="964"/>
      <c r="Q16" s="966"/>
      <c r="R16" s="966"/>
      <c r="S16" s="968"/>
    </row>
    <row r="17" spans="1:19" s="413" customFormat="1" ht="18.75" customHeight="1">
      <c r="A17" s="395">
        <v>5</v>
      </c>
      <c r="B17" s="408"/>
      <c r="C17" s="409">
        <f>CustomizedSchReg!B11</f>
        <v>304091110451</v>
      </c>
      <c r="D17" s="410"/>
      <c r="E17" s="958" t="str">
        <f>CONCATENATE(CustomizedSchReg!C11,",   ",CustomizedSchReg!D11,"   ",CustomizedSchReg!E11)</f>
        <v>IGNACIO,   Carl Angelo   Monton</v>
      </c>
      <c r="F17" s="958"/>
      <c r="G17" s="958"/>
      <c r="H17" s="958"/>
      <c r="I17" s="411">
        <f>'Master Sheet'!BU11</f>
        <v>0</v>
      </c>
      <c r="J17" s="412" t="str">
        <f t="shared" si="0"/>
        <v>     </v>
      </c>
      <c r="K17" s="959"/>
      <c r="L17" s="960"/>
      <c r="M17" s="961"/>
      <c r="N17" s="962"/>
      <c r="P17" s="963" t="s">
        <v>182</v>
      </c>
      <c r="Q17" s="965">
        <v>0</v>
      </c>
      <c r="R17" s="965">
        <v>0</v>
      </c>
      <c r="S17" s="967">
        <f>Q17+R17</f>
        <v>0</v>
      </c>
    </row>
    <row r="18" spans="1:19" s="413" customFormat="1" ht="18.75" customHeight="1">
      <c r="A18" s="395">
        <v>6</v>
      </c>
      <c r="B18" s="408"/>
      <c r="C18" s="409">
        <f>CustomizedSchReg!B12</f>
        <v>304091110508</v>
      </c>
      <c r="D18" s="410"/>
      <c r="E18" s="958" t="str">
        <f>CONCATENATE(CustomizedSchReg!C12,",   ",CustomizedSchReg!D12,"   ",CustomizedSchReg!E12)</f>
        <v>LAGO,   Carll Mark   Alivio</v>
      </c>
      <c r="F18" s="958"/>
      <c r="G18" s="958"/>
      <c r="H18" s="958"/>
      <c r="I18" s="411">
        <f>'Master Sheet'!BU12</f>
        <v>0</v>
      </c>
      <c r="J18" s="412" t="str">
        <f t="shared" si="0"/>
        <v>     </v>
      </c>
      <c r="K18" s="959"/>
      <c r="L18" s="960"/>
      <c r="M18" s="961"/>
      <c r="N18" s="962"/>
      <c r="P18" s="964"/>
      <c r="Q18" s="966"/>
      <c r="R18" s="966"/>
      <c r="S18" s="968"/>
    </row>
    <row r="19" spans="1:19" s="413" customFormat="1" ht="18.75" customHeight="1">
      <c r="A19" s="395">
        <v>7</v>
      </c>
      <c r="B19" s="408"/>
      <c r="C19" s="409">
        <f>CustomizedSchReg!B13</f>
        <v>304091110557</v>
      </c>
      <c r="D19" s="410"/>
      <c r="E19" s="958" t="str">
        <f>CONCATENATE(CustomizedSchReg!C13,",   ",CustomizedSchReg!D13,"   ",CustomizedSchReg!E13)</f>
        <v>LOOR,   Jevs   Cayetuna</v>
      </c>
      <c r="F19" s="958"/>
      <c r="G19" s="958"/>
      <c r="H19" s="958"/>
      <c r="I19" s="411">
        <f>'Master Sheet'!BU13</f>
        <v>0</v>
      </c>
      <c r="J19" s="412" t="str">
        <f t="shared" si="0"/>
        <v>     </v>
      </c>
      <c r="K19" s="959"/>
      <c r="L19" s="960"/>
      <c r="M19" s="961"/>
      <c r="N19" s="962"/>
      <c r="P19" s="969" t="s">
        <v>48</v>
      </c>
      <c r="Q19" s="965">
        <v>0</v>
      </c>
      <c r="R19" s="965">
        <v>0</v>
      </c>
      <c r="S19" s="967">
        <f>Q19+R19</f>
        <v>0</v>
      </c>
    </row>
    <row r="20" spans="1:19" s="413" customFormat="1" ht="18.75" customHeight="1" thickBot="1">
      <c r="A20" s="395">
        <v>8</v>
      </c>
      <c r="B20" s="408"/>
      <c r="C20" s="409">
        <f>CustomizedSchReg!B14</f>
        <v>304091110567</v>
      </c>
      <c r="D20" s="410"/>
      <c r="E20" s="958" t="str">
        <f>CONCATENATE(CustomizedSchReg!C14,",   ",CustomizedSchReg!D14,"   ",CustomizedSchReg!E14)</f>
        <v>LUMACAD,   John Niño   Erolan</v>
      </c>
      <c r="F20" s="958"/>
      <c r="G20" s="958"/>
      <c r="H20" s="958"/>
      <c r="I20" s="411">
        <f>'Master Sheet'!BU14</f>
        <v>0</v>
      </c>
      <c r="J20" s="412" t="str">
        <f t="shared" si="0"/>
        <v>     </v>
      </c>
      <c r="K20" s="959"/>
      <c r="L20" s="960"/>
      <c r="M20" s="961"/>
      <c r="N20" s="962"/>
      <c r="P20" s="970"/>
      <c r="Q20" s="971"/>
      <c r="R20" s="971"/>
      <c r="S20" s="972"/>
    </row>
    <row r="21" spans="1:14" s="413" customFormat="1" ht="18.75" customHeight="1" thickBot="1">
      <c r="A21" s="395">
        <v>9</v>
      </c>
      <c r="B21" s="408"/>
      <c r="C21" s="409">
        <f>CustomizedSchReg!B15</f>
        <v>304091120520</v>
      </c>
      <c r="D21" s="410"/>
      <c r="E21" s="958" t="str">
        <f>CONCATENATE(CustomizedSchReg!C15,",   ",CustomizedSchReg!D15,"   ",CustomizedSchReg!E15)</f>
        <v>MACABUAC,   Christian Felix   Bullecer</v>
      </c>
      <c r="F21" s="958"/>
      <c r="G21" s="958"/>
      <c r="H21" s="958"/>
      <c r="I21" s="411">
        <f>'Master Sheet'!BU15</f>
        <v>0</v>
      </c>
      <c r="J21" s="412" t="str">
        <f t="shared" si="0"/>
        <v>     </v>
      </c>
      <c r="K21" s="959"/>
      <c r="L21" s="960"/>
      <c r="M21" s="961"/>
      <c r="N21" s="962"/>
    </row>
    <row r="22" spans="1:19" s="413" customFormat="1" ht="18.75" customHeight="1">
      <c r="A22" s="395">
        <v>10</v>
      </c>
      <c r="B22" s="408"/>
      <c r="C22" s="409">
        <f>CustomizedSchReg!B16</f>
        <v>304091121443</v>
      </c>
      <c r="E22" s="958" t="str">
        <f>CONCATENATE(CustomizedSchReg!C16,",   ",CustomizedSchReg!D16,"   ",CustomizedSchReg!E16)</f>
        <v>MAGLUNSOD,   James Matheu   Gultiano</v>
      </c>
      <c r="F22" s="958"/>
      <c r="G22" s="958"/>
      <c r="H22" s="958"/>
      <c r="I22" s="411">
        <f>'Master Sheet'!BU16</f>
        <v>0</v>
      </c>
      <c r="J22" s="412" t="str">
        <f t="shared" si="0"/>
        <v>     </v>
      </c>
      <c r="K22" s="959"/>
      <c r="L22" s="960"/>
      <c r="M22" s="961"/>
      <c r="N22" s="962"/>
      <c r="P22" s="975" t="s">
        <v>34</v>
      </c>
      <c r="Q22" s="976"/>
      <c r="R22" s="976"/>
      <c r="S22" s="977"/>
    </row>
    <row r="23" spans="1:19" s="413" customFormat="1" ht="18.75" customHeight="1">
      <c r="A23" s="395">
        <v>11</v>
      </c>
      <c r="B23" s="408"/>
      <c r="C23" s="409">
        <f>CustomizedSchReg!B17</f>
        <v>304091120882</v>
      </c>
      <c r="D23" s="410"/>
      <c r="E23" s="958" t="str">
        <f>CONCATENATE(CustomizedSchReg!C17,",   ",CustomizedSchReg!D17,"   ",CustomizedSchReg!E17)</f>
        <v>MANDAMIENTO,   Rusty Geandri   Eduave</v>
      </c>
      <c r="F23" s="958"/>
      <c r="G23" s="958"/>
      <c r="H23" s="958"/>
      <c r="I23" s="411">
        <f>'Master Sheet'!BU17</f>
        <v>0</v>
      </c>
      <c r="J23" s="412" t="str">
        <f t="shared" si="0"/>
        <v>     </v>
      </c>
      <c r="K23" s="959"/>
      <c r="L23" s="960"/>
      <c r="M23" s="961"/>
      <c r="N23" s="962"/>
      <c r="P23" s="414"/>
      <c r="Q23" s="415" t="s">
        <v>6</v>
      </c>
      <c r="R23" s="415" t="s">
        <v>15</v>
      </c>
      <c r="S23" s="416" t="s">
        <v>3</v>
      </c>
    </row>
    <row r="24" spans="1:19" s="413" customFormat="1" ht="18.75" customHeight="1">
      <c r="A24" s="395">
        <v>12</v>
      </c>
      <c r="B24" s="408"/>
      <c r="C24" s="409">
        <f>CustomizedSchReg!B18</f>
        <v>304091110676</v>
      </c>
      <c r="D24" s="410"/>
      <c r="E24" s="958" t="str">
        <f>CONCATENATE(CustomizedSchReg!C18,",   ",CustomizedSchReg!D18,"   ",CustomizedSchReg!E18)</f>
        <v>NAGAC,   Justin John   </v>
      </c>
      <c r="F24" s="958"/>
      <c r="G24" s="958"/>
      <c r="H24" s="958"/>
      <c r="I24" s="411">
        <f>'Master Sheet'!BU18</f>
        <v>0</v>
      </c>
      <c r="J24" s="412" t="str">
        <f t="shared" si="0"/>
        <v>     </v>
      </c>
      <c r="K24" s="959"/>
      <c r="L24" s="960"/>
      <c r="M24" s="961"/>
      <c r="N24" s="962"/>
      <c r="P24" s="973" t="s">
        <v>49</v>
      </c>
      <c r="Q24" s="974"/>
      <c r="R24" s="974"/>
      <c r="S24" s="978"/>
    </row>
    <row r="25" spans="1:19" s="413" customFormat="1" ht="18.75" customHeight="1">
      <c r="A25" s="395">
        <v>13</v>
      </c>
      <c r="B25" s="408"/>
      <c r="C25" s="409">
        <f>CustomizedSchReg!B19</f>
        <v>304091120017</v>
      </c>
      <c r="D25" s="410"/>
      <c r="E25" s="958" t="str">
        <f>CONCATENATE(CustomizedSchReg!C19,",   ",CustomizedSchReg!D19,"   ",CustomizedSchReg!E19)</f>
        <v>NOYNAY,   Dave Michael   Saplad</v>
      </c>
      <c r="F25" s="958"/>
      <c r="G25" s="958"/>
      <c r="H25" s="958"/>
      <c r="I25" s="411">
        <f>'Master Sheet'!BU19</f>
        <v>0</v>
      </c>
      <c r="J25" s="412" t="str">
        <f t="shared" si="0"/>
        <v>     </v>
      </c>
      <c r="K25" s="959"/>
      <c r="L25" s="960"/>
      <c r="M25" s="961"/>
      <c r="N25" s="962"/>
      <c r="P25" s="973"/>
      <c r="Q25" s="974"/>
      <c r="R25" s="974"/>
      <c r="S25" s="978"/>
    </row>
    <row r="26" spans="1:19" s="413" customFormat="1" ht="18.75" customHeight="1">
      <c r="A26" s="395">
        <v>14</v>
      </c>
      <c r="B26" s="408"/>
      <c r="C26" s="409">
        <f>CustomizedSchReg!B20</f>
        <v>304091110726</v>
      </c>
      <c r="D26" s="410"/>
      <c r="E26" s="958" t="str">
        <f>CONCATENATE(CustomizedSchReg!C20,",   ",CustomizedSchReg!D20,"   ",CustomizedSchReg!E20)</f>
        <v>OSIO,   Medar Gino   Luna</v>
      </c>
      <c r="F26" s="958"/>
      <c r="G26" s="958"/>
      <c r="H26" s="958"/>
      <c r="I26" s="411">
        <f>'Master Sheet'!BU20</f>
        <v>0</v>
      </c>
      <c r="J26" s="412" t="str">
        <f t="shared" si="0"/>
        <v>     </v>
      </c>
      <c r="K26" s="959"/>
      <c r="L26" s="960"/>
      <c r="M26" s="961"/>
      <c r="N26" s="962"/>
      <c r="P26" s="973"/>
      <c r="Q26" s="974"/>
      <c r="R26" s="974"/>
      <c r="S26" s="978"/>
    </row>
    <row r="27" spans="1:19" s="413" customFormat="1" ht="18.75" customHeight="1">
      <c r="A27" s="395">
        <v>15</v>
      </c>
      <c r="B27" s="408"/>
      <c r="C27" s="409">
        <f>CustomizedSchReg!B21</f>
        <v>304091081979</v>
      </c>
      <c r="D27" s="410"/>
      <c r="E27" s="958" t="str">
        <f>CONCATENATE(CustomizedSchReg!C21,",   ",CustomizedSchReg!D21,"   ",CustomizedSchReg!E21)</f>
        <v>SALCEDO,   Gerald   Homdos</v>
      </c>
      <c r="F27" s="958"/>
      <c r="G27" s="958"/>
      <c r="H27" s="958"/>
      <c r="I27" s="411">
        <f>'Master Sheet'!BU21</f>
        <v>0</v>
      </c>
      <c r="J27" s="412" t="str">
        <f t="shared" si="0"/>
        <v>     </v>
      </c>
      <c r="K27" s="959"/>
      <c r="L27" s="960"/>
      <c r="M27" s="961"/>
      <c r="N27" s="962"/>
      <c r="P27" s="973" t="s">
        <v>183</v>
      </c>
      <c r="Q27" s="974"/>
      <c r="R27" s="974"/>
      <c r="S27" s="978"/>
    </row>
    <row r="28" spans="1:19" s="413" customFormat="1" ht="18.75" customHeight="1">
      <c r="A28" s="395">
        <v>16</v>
      </c>
      <c r="B28" s="408"/>
      <c r="C28" s="409">
        <f>CustomizedSchReg!B22</f>
        <v>304091121529</v>
      </c>
      <c r="D28" s="410"/>
      <c r="E28" s="958" t="str">
        <f>CONCATENATE(CustomizedSchReg!C22,",   ",CustomizedSchReg!D22,"   ",CustomizedSchReg!E22)</f>
        <v>TABLANDO,   James Michael   Tagoylo</v>
      </c>
      <c r="F28" s="958"/>
      <c r="G28" s="958"/>
      <c r="H28" s="958"/>
      <c r="I28" s="411">
        <f>'Master Sheet'!BU22</f>
        <v>0</v>
      </c>
      <c r="J28" s="412" t="str">
        <f t="shared" si="0"/>
        <v>     </v>
      </c>
      <c r="K28" s="959"/>
      <c r="L28" s="960"/>
      <c r="M28" s="961"/>
      <c r="N28" s="962"/>
      <c r="P28" s="973"/>
      <c r="Q28" s="974"/>
      <c r="R28" s="974"/>
      <c r="S28" s="978"/>
    </row>
    <row r="29" spans="1:19" s="413" customFormat="1" ht="18.75" customHeight="1">
      <c r="A29" s="395">
        <v>17</v>
      </c>
      <c r="B29" s="408"/>
      <c r="C29" s="409">
        <f>CustomizedSchReg!B23</f>
        <v>304091121069</v>
      </c>
      <c r="D29" s="410"/>
      <c r="E29" s="958" t="str">
        <f>CONCATENATE(CustomizedSchReg!C23,",   ",CustomizedSchReg!D23,"   ",CustomizedSchReg!E23)</f>
        <v>TANGCAWAN,   Romeo,  Jr.   Abestano</v>
      </c>
      <c r="F29" s="958"/>
      <c r="G29" s="958"/>
      <c r="H29" s="958"/>
      <c r="I29" s="411">
        <f>'Master Sheet'!BU23</f>
        <v>0</v>
      </c>
      <c r="J29" s="412" t="str">
        <f t="shared" si="0"/>
        <v>     </v>
      </c>
      <c r="K29" s="959"/>
      <c r="L29" s="960"/>
      <c r="M29" s="961"/>
      <c r="N29" s="962"/>
      <c r="P29" s="973"/>
      <c r="Q29" s="974"/>
      <c r="R29" s="974"/>
      <c r="S29" s="978"/>
    </row>
    <row r="30" spans="1:19" s="413" customFormat="1" ht="18.75" customHeight="1">
      <c r="A30" s="395">
        <v>18</v>
      </c>
      <c r="B30" s="408"/>
      <c r="C30" s="409">
        <f>CustomizedSchReg!B24</f>
        <v>304091111015</v>
      </c>
      <c r="D30" s="410"/>
      <c r="E30" s="958" t="str">
        <f>CONCATENATE(CustomizedSchReg!C24,",   ",CustomizedSchReg!D24,"   ",CustomizedSchReg!E24)</f>
        <v>UNAS,   Rojen John   Cabil</v>
      </c>
      <c r="F30" s="958"/>
      <c r="G30" s="958"/>
      <c r="H30" s="958"/>
      <c r="I30" s="411">
        <f>'Master Sheet'!BU24</f>
        <v>0</v>
      </c>
      <c r="J30" s="412" t="str">
        <f t="shared" si="0"/>
        <v>     </v>
      </c>
      <c r="K30" s="959"/>
      <c r="L30" s="960"/>
      <c r="M30" s="961"/>
      <c r="N30" s="962"/>
      <c r="P30" s="973" t="s">
        <v>50</v>
      </c>
      <c r="Q30" s="974"/>
      <c r="R30" s="974"/>
      <c r="S30" s="978"/>
    </row>
    <row r="31" spans="1:19" s="413" customFormat="1" ht="18.75" customHeight="1">
      <c r="A31" s="395">
        <v>19</v>
      </c>
      <c r="B31" s="408"/>
      <c r="C31" s="409"/>
      <c r="D31" s="410"/>
      <c r="E31" s="958"/>
      <c r="F31" s="958"/>
      <c r="G31" s="958"/>
      <c r="H31" s="958"/>
      <c r="I31" s="411"/>
      <c r="J31" s="412" t="str">
        <f t="shared" si="0"/>
        <v>     </v>
      </c>
      <c r="K31" s="959"/>
      <c r="L31" s="960"/>
      <c r="M31" s="979"/>
      <c r="N31" s="980"/>
      <c r="P31" s="973"/>
      <c r="Q31" s="974"/>
      <c r="R31" s="974"/>
      <c r="S31" s="978"/>
    </row>
    <row r="32" spans="1:19" s="413" customFormat="1" ht="18.75" customHeight="1">
      <c r="A32" s="395">
        <v>20</v>
      </c>
      <c r="B32" s="408"/>
      <c r="C32" s="409"/>
      <c r="D32" s="410"/>
      <c r="E32" s="958"/>
      <c r="F32" s="958"/>
      <c r="G32" s="958"/>
      <c r="H32" s="958"/>
      <c r="I32" s="411"/>
      <c r="J32" s="412" t="str">
        <f t="shared" si="0"/>
        <v>     </v>
      </c>
      <c r="K32" s="959"/>
      <c r="L32" s="960"/>
      <c r="M32" s="979"/>
      <c r="N32" s="980"/>
      <c r="P32" s="973"/>
      <c r="Q32" s="974"/>
      <c r="R32" s="974"/>
      <c r="S32" s="978"/>
    </row>
    <row r="33" spans="1:19" s="413" customFormat="1" ht="18.75" customHeight="1">
      <c r="A33" s="395">
        <v>21</v>
      </c>
      <c r="B33" s="408"/>
      <c r="C33" s="409"/>
      <c r="D33" s="410"/>
      <c r="E33" s="958"/>
      <c r="F33" s="958"/>
      <c r="G33" s="958"/>
      <c r="H33" s="958"/>
      <c r="I33" s="411"/>
      <c r="J33" s="412" t="str">
        <f t="shared" si="0"/>
        <v>     </v>
      </c>
      <c r="K33" s="959"/>
      <c r="L33" s="960"/>
      <c r="M33" s="979"/>
      <c r="N33" s="980"/>
      <c r="P33" s="963" t="s">
        <v>184</v>
      </c>
      <c r="Q33" s="974"/>
      <c r="R33" s="974"/>
      <c r="S33" s="978"/>
    </row>
    <row r="34" spans="1:19" s="413" customFormat="1" ht="18.75" customHeight="1">
      <c r="A34" s="395">
        <v>22</v>
      </c>
      <c r="B34" s="408"/>
      <c r="C34" s="409"/>
      <c r="D34" s="410"/>
      <c r="E34" s="958"/>
      <c r="F34" s="958"/>
      <c r="G34" s="958"/>
      <c r="H34" s="958"/>
      <c r="I34" s="411"/>
      <c r="J34" s="412" t="str">
        <f t="shared" si="0"/>
        <v>     </v>
      </c>
      <c r="K34" s="984"/>
      <c r="L34" s="962"/>
      <c r="M34" s="961"/>
      <c r="N34" s="962"/>
      <c r="P34" s="981"/>
      <c r="Q34" s="974"/>
      <c r="R34" s="974"/>
      <c r="S34" s="978"/>
    </row>
    <row r="35" spans="1:19" s="413" customFormat="1" ht="18.75" customHeight="1">
      <c r="A35" s="395">
        <v>23</v>
      </c>
      <c r="B35" s="408"/>
      <c r="C35" s="409"/>
      <c r="D35" s="410"/>
      <c r="E35" s="958"/>
      <c r="F35" s="958"/>
      <c r="G35" s="958"/>
      <c r="H35" s="958"/>
      <c r="I35" s="411"/>
      <c r="J35" s="412" t="str">
        <f t="shared" si="0"/>
        <v>     </v>
      </c>
      <c r="K35" s="984"/>
      <c r="L35" s="962"/>
      <c r="M35" s="961"/>
      <c r="N35" s="962"/>
      <c r="P35" s="964"/>
      <c r="Q35" s="974"/>
      <c r="R35" s="974"/>
      <c r="S35" s="978"/>
    </row>
    <row r="36" spans="1:19" s="413" customFormat="1" ht="18.75" customHeight="1">
      <c r="A36" s="395">
        <v>24</v>
      </c>
      <c r="B36" s="408"/>
      <c r="C36" s="409"/>
      <c r="D36" s="410"/>
      <c r="E36" s="958"/>
      <c r="F36" s="958"/>
      <c r="G36" s="958"/>
      <c r="H36" s="958"/>
      <c r="I36" s="411"/>
      <c r="J36" s="412" t="str">
        <f t="shared" si="0"/>
        <v>     </v>
      </c>
      <c r="K36" s="984"/>
      <c r="L36" s="962"/>
      <c r="M36" s="961"/>
      <c r="N36" s="962"/>
      <c r="P36" s="963" t="s">
        <v>185</v>
      </c>
      <c r="Q36" s="974"/>
      <c r="R36" s="974"/>
      <c r="S36" s="978"/>
    </row>
    <row r="37" spans="1:19" s="413" customFormat="1" ht="18.75" customHeight="1">
      <c r="A37" s="395">
        <v>25</v>
      </c>
      <c r="B37" s="408"/>
      <c r="C37" s="409"/>
      <c r="D37" s="410"/>
      <c r="E37" s="958"/>
      <c r="F37" s="958"/>
      <c r="G37" s="958"/>
      <c r="H37" s="958"/>
      <c r="I37" s="411"/>
      <c r="J37" s="412" t="str">
        <f t="shared" si="0"/>
        <v>     </v>
      </c>
      <c r="K37" s="984"/>
      <c r="L37" s="962"/>
      <c r="M37" s="961"/>
      <c r="N37" s="962"/>
      <c r="P37" s="981"/>
      <c r="Q37" s="974"/>
      <c r="R37" s="974"/>
      <c r="S37" s="978"/>
    </row>
    <row r="38" spans="1:19" s="413" customFormat="1" ht="18.75" customHeight="1" thickBot="1">
      <c r="A38" s="395">
        <v>26</v>
      </c>
      <c r="B38" s="417"/>
      <c r="C38" s="418"/>
      <c r="D38" s="419"/>
      <c r="E38" s="986"/>
      <c r="F38" s="986"/>
      <c r="G38" s="986"/>
      <c r="H38" s="986"/>
      <c r="I38" s="420"/>
      <c r="J38" s="421"/>
      <c r="K38" s="987"/>
      <c r="L38" s="988"/>
      <c r="M38" s="989"/>
      <c r="N38" s="988"/>
      <c r="P38" s="982"/>
      <c r="Q38" s="983"/>
      <c r="R38" s="983"/>
      <c r="S38" s="985"/>
    </row>
    <row r="39" spans="1:19" s="413" customFormat="1" ht="24.75" customHeight="1" thickBot="1">
      <c r="A39" s="422"/>
      <c r="B39" s="423"/>
      <c r="C39" s="424"/>
      <c r="D39" s="425"/>
      <c r="E39" s="426">
        <v>18</v>
      </c>
      <c r="F39" s="904" t="s">
        <v>186</v>
      </c>
      <c r="G39" s="904"/>
      <c r="H39" s="427"/>
      <c r="I39" s="428"/>
      <c r="J39" s="429"/>
      <c r="K39" s="990"/>
      <c r="L39" s="991"/>
      <c r="M39" s="990"/>
      <c r="N39" s="992"/>
      <c r="P39" s="993" t="s">
        <v>187</v>
      </c>
      <c r="Q39" s="993"/>
      <c r="R39" s="993"/>
      <c r="S39" s="430">
        <v>2</v>
      </c>
    </row>
    <row r="40" spans="1:19" s="413" customFormat="1" ht="75" customHeight="1" thickBot="1">
      <c r="A40" s="422"/>
      <c r="B40" s="994" t="s">
        <v>87</v>
      </c>
      <c r="C40" s="995"/>
      <c r="D40" s="1000" t="s">
        <v>793</v>
      </c>
      <c r="E40" s="1001"/>
      <c r="F40" s="1001"/>
      <c r="G40" s="1001"/>
      <c r="H40" s="1002"/>
      <c r="I40" s="1009" t="s">
        <v>794</v>
      </c>
      <c r="J40" s="1012" t="s">
        <v>795</v>
      </c>
      <c r="K40" s="1015" t="s">
        <v>796</v>
      </c>
      <c r="L40" s="1016"/>
      <c r="M40" s="1016"/>
      <c r="N40" s="1017"/>
      <c r="P40" s="431"/>
      <c r="Q40" s="432"/>
      <c r="R40" s="432"/>
      <c r="S40" s="432"/>
    </row>
    <row r="41" spans="1:19" s="413" customFormat="1" ht="21.75" customHeight="1">
      <c r="A41" s="422"/>
      <c r="B41" s="996"/>
      <c r="C41" s="997"/>
      <c r="D41" s="1003"/>
      <c r="E41" s="1004"/>
      <c r="F41" s="1004"/>
      <c r="G41" s="1004"/>
      <c r="H41" s="1005"/>
      <c r="I41" s="1010"/>
      <c r="J41" s="1013"/>
      <c r="K41" s="1018" t="s">
        <v>180</v>
      </c>
      <c r="L41" s="1019"/>
      <c r="M41" s="1022" t="s">
        <v>181</v>
      </c>
      <c r="N41" s="1023"/>
      <c r="P41" s="431"/>
      <c r="Q41" s="432"/>
      <c r="R41" s="432"/>
      <c r="S41" s="432"/>
    </row>
    <row r="42" spans="1:19" s="413" customFormat="1" ht="32.25" customHeight="1" thickBot="1">
      <c r="A42" s="422"/>
      <c r="B42" s="998"/>
      <c r="C42" s="999"/>
      <c r="D42" s="1006"/>
      <c r="E42" s="1007"/>
      <c r="F42" s="1007"/>
      <c r="G42" s="1007"/>
      <c r="H42" s="1008"/>
      <c r="I42" s="1011"/>
      <c r="J42" s="1014"/>
      <c r="K42" s="1020"/>
      <c r="L42" s="1021"/>
      <c r="M42" s="1024"/>
      <c r="N42" s="1021"/>
      <c r="P42" s="431"/>
      <c r="Q42" s="432"/>
      <c r="R42" s="432"/>
      <c r="S42" s="432"/>
    </row>
    <row r="43" spans="1:19" s="413" customFormat="1" ht="18.75" customHeight="1">
      <c r="A43" s="395">
        <v>1</v>
      </c>
      <c r="B43" s="408"/>
      <c r="C43" s="409">
        <f>CustomizedSchReg!B33</f>
        <v>304091110001</v>
      </c>
      <c r="D43" s="433"/>
      <c r="E43" s="958" t="str">
        <f>CONCATENATE(CustomizedSchReg!C33,",   ",CustomizedSchReg!D33,"   ",CustomizedSchReg!E33)</f>
        <v>ABAD,   Alrose Hazel Gay   Valendez</v>
      </c>
      <c r="F43" s="958"/>
      <c r="G43" s="958"/>
      <c r="H43" s="958"/>
      <c r="I43" s="411">
        <f>'Master Sheet'!BU33</f>
        <v>0</v>
      </c>
      <c r="J43" s="412" t="str">
        <f aca="true" t="shared" si="1" ref="J43:J67">IF(I43&gt;=75,"PROMOTED",IF(I43&gt;=74.49,"RETAINED",IF(I43=0,"     ","   ")))</f>
        <v>     </v>
      </c>
      <c r="K43" s="959"/>
      <c r="L43" s="1025"/>
      <c r="M43" s="1026"/>
      <c r="N43" s="1027"/>
      <c r="P43" s="1028" t="s">
        <v>51</v>
      </c>
      <c r="Q43" s="1028"/>
      <c r="R43" s="1028"/>
      <c r="S43" s="1028"/>
    </row>
    <row r="44" spans="1:19" s="413" customFormat="1" ht="18.75" customHeight="1">
      <c r="A44" s="395">
        <v>2</v>
      </c>
      <c r="B44" s="408"/>
      <c r="C44" s="409">
        <f>CustomizedSchReg!B34</f>
        <v>304091121569</v>
      </c>
      <c r="D44" s="410"/>
      <c r="E44" s="958" t="str">
        <f>CONCATENATE(CustomizedSchReg!C34,",   ",CustomizedSchReg!D34,"   ",CustomizedSchReg!E34)</f>
        <v>ANTO,   Alretz Dawn   Ebare</v>
      </c>
      <c r="F44" s="958"/>
      <c r="G44" s="958"/>
      <c r="H44" s="958"/>
      <c r="I44" s="411">
        <f>'Master Sheet'!BU34</f>
        <v>0</v>
      </c>
      <c r="J44" s="412" t="str">
        <f t="shared" si="1"/>
        <v>     </v>
      </c>
      <c r="K44" s="959"/>
      <c r="L44" s="1025"/>
      <c r="M44" s="984"/>
      <c r="N44" s="962"/>
      <c r="P44" s="1029" t="str">
        <f>CustomizedSchReg!I2</f>
        <v>Name of Class Adviser</v>
      </c>
      <c r="Q44" s="1029"/>
      <c r="R44" s="1029"/>
      <c r="S44" s="1029"/>
    </row>
    <row r="45" spans="1:19" s="413" customFormat="1" ht="18.75" customHeight="1">
      <c r="A45" s="395">
        <v>3</v>
      </c>
      <c r="B45" s="408"/>
      <c r="C45" s="409">
        <f>CustomizedSchReg!B35</f>
        <v>304091110083</v>
      </c>
      <c r="D45" s="410"/>
      <c r="E45" s="958" t="str">
        <f>CONCATENATE(CustomizedSchReg!C35,",   ",CustomizedSchReg!D35,"   ",CustomizedSchReg!E35)</f>
        <v>ARAYAN,   Apple Grace   Piñero</v>
      </c>
      <c r="F45" s="958"/>
      <c r="G45" s="958"/>
      <c r="H45" s="958"/>
      <c r="I45" s="411">
        <f>'Master Sheet'!BU35</f>
        <v>0</v>
      </c>
      <c r="J45" s="412" t="str">
        <f t="shared" si="1"/>
        <v>     </v>
      </c>
      <c r="K45" s="959"/>
      <c r="L45" s="1025"/>
      <c r="M45" s="984"/>
      <c r="N45" s="962"/>
      <c r="P45" s="1030"/>
      <c r="Q45" s="1030"/>
      <c r="R45" s="1030"/>
      <c r="S45" s="1030"/>
    </row>
    <row r="46" spans="1:19" s="413" customFormat="1" ht="18.75" customHeight="1">
      <c r="A46" s="395">
        <v>4</v>
      </c>
      <c r="B46" s="408"/>
      <c r="C46" s="409">
        <f>CustomizedSchReg!B36</f>
        <v>304091110219</v>
      </c>
      <c r="D46" s="410"/>
      <c r="E46" s="958" t="str">
        <f>CONCATENATE(CustomizedSchReg!C36,",   ",CustomizedSchReg!D36,"   ",CustomizedSchReg!E36)</f>
        <v>CALIBA,   Judy -Ann   Rioflorido</v>
      </c>
      <c r="F46" s="958"/>
      <c r="G46" s="958"/>
      <c r="H46" s="958"/>
      <c r="I46" s="411">
        <f>'Master Sheet'!BU36</f>
        <v>0</v>
      </c>
      <c r="J46" s="412" t="str">
        <f t="shared" si="1"/>
        <v>     </v>
      </c>
      <c r="K46" s="959"/>
      <c r="L46" s="1025"/>
      <c r="M46" s="984"/>
      <c r="N46" s="962"/>
      <c r="P46" s="1031" t="s">
        <v>35</v>
      </c>
      <c r="Q46" s="1031"/>
      <c r="R46" s="1031"/>
      <c r="S46" s="1031"/>
    </row>
    <row r="47" spans="1:19" s="413" customFormat="1" ht="18.75" customHeight="1">
      <c r="A47" s="395">
        <v>5</v>
      </c>
      <c r="B47" s="408"/>
      <c r="C47" s="409">
        <f>CustomizedSchReg!B37</f>
        <v>304091110230</v>
      </c>
      <c r="D47" s="410"/>
      <c r="E47" s="958" t="str">
        <f>CONCATENATE(CustomizedSchReg!C37,",   ",CustomizedSchReg!D37,"   ",CustomizedSchReg!E37)</f>
        <v>CAONG,   Marie Princes   Yanga-on</v>
      </c>
      <c r="F47" s="958"/>
      <c r="G47" s="958"/>
      <c r="H47" s="958"/>
      <c r="I47" s="411">
        <f>'Master Sheet'!BU37</f>
        <v>0</v>
      </c>
      <c r="J47" s="412" t="str">
        <f t="shared" si="1"/>
        <v>     </v>
      </c>
      <c r="K47" s="959"/>
      <c r="L47" s="1025"/>
      <c r="M47" s="984"/>
      <c r="N47" s="962"/>
      <c r="P47" s="825" t="s">
        <v>36</v>
      </c>
      <c r="Q47" s="825"/>
      <c r="R47" s="825"/>
      <c r="S47" s="825"/>
    </row>
    <row r="48" spans="1:14" s="413" customFormat="1" ht="18.75" customHeight="1">
      <c r="A48" s="395">
        <v>6</v>
      </c>
      <c r="B48" s="408"/>
      <c r="C48" s="409">
        <f>CustomizedSchReg!B38</f>
        <v>304091120285</v>
      </c>
      <c r="D48" s="410"/>
      <c r="E48" s="958" t="str">
        <f>CONCATENATE(CustomizedSchReg!C38,",   ",CustomizedSchReg!D38,"   ",CustomizedSchReg!E38)</f>
        <v>CENTURAL,   Kate Nally   Pabualan</v>
      </c>
      <c r="F48" s="958"/>
      <c r="G48" s="958"/>
      <c r="H48" s="958"/>
      <c r="I48" s="411">
        <f>'Master Sheet'!BU38</f>
        <v>0</v>
      </c>
      <c r="J48" s="412" t="str">
        <f t="shared" si="1"/>
        <v>     </v>
      </c>
      <c r="K48" s="959"/>
      <c r="L48" s="1025"/>
      <c r="M48" s="984"/>
      <c r="N48" s="962"/>
    </row>
    <row r="49" spans="1:16" s="413" customFormat="1" ht="18.75" customHeight="1">
      <c r="A49" s="395">
        <v>7</v>
      </c>
      <c r="B49" s="408"/>
      <c r="C49" s="409">
        <f>CustomizedSchReg!B39</f>
        <v>304091122395</v>
      </c>
      <c r="D49" s="410"/>
      <c r="E49" s="958" t="str">
        <f>CONCATENATE(CustomizedSchReg!C39,",   ",CustomizedSchReg!D39,"   ",CustomizedSchReg!E39)</f>
        <v>CORCIEGA,   Gica   Lagura</v>
      </c>
      <c r="F49" s="958"/>
      <c r="G49" s="958"/>
      <c r="H49" s="958"/>
      <c r="I49" s="411">
        <f>'Master Sheet'!BU39</f>
        <v>0</v>
      </c>
      <c r="J49" s="412" t="str">
        <f t="shared" si="1"/>
        <v>     </v>
      </c>
      <c r="K49" s="959"/>
      <c r="L49" s="1025"/>
      <c r="M49" s="984"/>
      <c r="N49" s="962"/>
      <c r="P49" s="413" t="s">
        <v>88</v>
      </c>
    </row>
    <row r="50" spans="1:19" s="413" customFormat="1" ht="18.75" customHeight="1">
      <c r="A50" s="395">
        <v>8</v>
      </c>
      <c r="B50" s="408"/>
      <c r="C50" s="409">
        <f>CustomizedSchReg!B40</f>
        <v>304091110392</v>
      </c>
      <c r="D50" s="410"/>
      <c r="E50" s="958" t="str">
        <f>CONCATENATE(CustomizedSchReg!C40,",   ",CustomizedSchReg!D40,"   ",CustomizedSchReg!E40)</f>
        <v>GAID,   Princess Mae   Recimo</v>
      </c>
      <c r="F50" s="958"/>
      <c r="G50" s="958"/>
      <c r="H50" s="958"/>
      <c r="I50" s="411">
        <f>'Master Sheet'!BU40</f>
        <v>0</v>
      </c>
      <c r="J50" s="412" t="str">
        <f t="shared" si="1"/>
        <v>     </v>
      </c>
      <c r="K50" s="959"/>
      <c r="L50" s="1025"/>
      <c r="M50" s="984"/>
      <c r="N50" s="962"/>
      <c r="P50" s="1029" t="str">
        <f>CustomizedSchReg!Q2</f>
        <v>JOSEFINA S. DAGASUAN</v>
      </c>
      <c r="Q50" s="1029"/>
      <c r="R50" s="1029"/>
      <c r="S50" s="1029"/>
    </row>
    <row r="51" spans="1:19" s="413" customFormat="1" ht="18.75" customHeight="1">
      <c r="A51" s="395">
        <v>9</v>
      </c>
      <c r="B51" s="408"/>
      <c r="C51" s="409">
        <f>CustomizedSchReg!B41</f>
        <v>304091110417</v>
      </c>
      <c r="D51" s="410"/>
      <c r="E51" s="958" t="str">
        <f>CONCATENATE(CustomizedSchReg!C41,",   ",CustomizedSchReg!D41,"   ",CustomizedSchReg!E41)</f>
        <v>GERVISE,   Maria Celina   Bulan</v>
      </c>
      <c r="F51" s="958"/>
      <c r="G51" s="958"/>
      <c r="H51" s="958"/>
      <c r="I51" s="411">
        <f>'Master Sheet'!BU41</f>
        <v>0</v>
      </c>
      <c r="J51" s="412" t="str">
        <f t="shared" si="1"/>
        <v>     </v>
      </c>
      <c r="K51" s="959"/>
      <c r="L51" s="1025"/>
      <c r="M51" s="984"/>
      <c r="N51" s="962"/>
      <c r="P51" s="1030"/>
      <c r="Q51" s="1030"/>
      <c r="R51" s="1030"/>
      <c r="S51" s="1030"/>
    </row>
    <row r="52" spans="1:19" s="413" customFormat="1" ht="18.75" customHeight="1">
      <c r="A52" s="395">
        <v>10</v>
      </c>
      <c r="B52" s="408"/>
      <c r="C52" s="409">
        <f>CustomizedSchReg!B42</f>
        <v>304091110445</v>
      </c>
      <c r="D52" s="410"/>
      <c r="E52" s="958" t="str">
        <f>CONCATENATE(CustomizedSchReg!C42,",   ",CustomizedSchReg!D42,"   ",CustomizedSchReg!E42)</f>
        <v>HENOGUIN,   Jolina   Hernan</v>
      </c>
      <c r="F52" s="958"/>
      <c r="G52" s="958"/>
      <c r="H52" s="958"/>
      <c r="I52" s="411">
        <f>'Master Sheet'!BU42</f>
        <v>0</v>
      </c>
      <c r="J52" s="412" t="str">
        <f t="shared" si="1"/>
        <v>     </v>
      </c>
      <c r="K52" s="984"/>
      <c r="L52" s="961"/>
      <c r="M52" s="984"/>
      <c r="N52" s="962"/>
      <c r="P52" s="1031" t="s">
        <v>14</v>
      </c>
      <c r="Q52" s="1031"/>
      <c r="R52" s="1031"/>
      <c r="S52" s="1031"/>
    </row>
    <row r="53" spans="1:19" s="413" customFormat="1" ht="18.75" customHeight="1">
      <c r="A53" s="395">
        <v>11</v>
      </c>
      <c r="B53" s="408"/>
      <c r="C53" s="409">
        <f>CustomizedSchReg!B43</f>
        <v>304091130546</v>
      </c>
      <c r="D53" s="410"/>
      <c r="E53" s="958" t="str">
        <f>CONCATENATE(CustomizedSchReg!C43,",   ",CustomizedSchReg!D43,"   ",CustomizedSchReg!E43)</f>
        <v>LOMONGO,   Camille Jane   Epanes</v>
      </c>
      <c r="F53" s="958"/>
      <c r="G53" s="958"/>
      <c r="H53" s="958"/>
      <c r="I53" s="411">
        <f>'Master Sheet'!BU43</f>
        <v>0</v>
      </c>
      <c r="J53" s="412" t="str">
        <f t="shared" si="1"/>
        <v>     </v>
      </c>
      <c r="K53" s="984"/>
      <c r="L53" s="961"/>
      <c r="M53" s="984"/>
      <c r="N53" s="962"/>
      <c r="P53" s="1032" t="s">
        <v>36</v>
      </c>
      <c r="Q53" s="1032"/>
      <c r="R53" s="1032"/>
      <c r="S53" s="1032"/>
    </row>
    <row r="54" spans="1:14" s="413" customFormat="1" ht="18.75" customHeight="1">
      <c r="A54" s="395">
        <v>12</v>
      </c>
      <c r="B54" s="408"/>
      <c r="C54" s="409">
        <f>CustomizedSchReg!B44</f>
        <v>304091110644</v>
      </c>
      <c r="D54" s="410"/>
      <c r="E54" s="958" t="str">
        <f>CONCATENATE(CustomizedSchReg!C44,",   ",CustomizedSchReg!D44,"   ",CustomizedSchReg!E44)</f>
        <v>MENDOZA,   Jocelyn Kate   Manuel</v>
      </c>
      <c r="F54" s="958"/>
      <c r="G54" s="958"/>
      <c r="H54" s="958"/>
      <c r="I54" s="411">
        <f>'Master Sheet'!BU44</f>
        <v>0</v>
      </c>
      <c r="J54" s="412" t="str">
        <f t="shared" si="1"/>
        <v>     </v>
      </c>
      <c r="K54" s="984"/>
      <c r="L54" s="961"/>
      <c r="M54" s="984"/>
      <c r="N54" s="962"/>
    </row>
    <row r="55" spans="1:16" s="413" customFormat="1" ht="18.75" customHeight="1">
      <c r="A55" s="395">
        <v>13</v>
      </c>
      <c r="B55" s="408"/>
      <c r="C55" s="409">
        <f>CustomizedSchReg!B45</f>
        <v>304091110649</v>
      </c>
      <c r="D55" s="410"/>
      <c r="E55" s="958" t="str">
        <f>CONCATENATE(CustomizedSchReg!C45,",   ",CustomizedSchReg!D45,"   ",CustomizedSchReg!E45)</f>
        <v>MICABALO,   Louise Lane   Debulosan</v>
      </c>
      <c r="F55" s="958"/>
      <c r="G55" s="958"/>
      <c r="H55" s="958"/>
      <c r="I55" s="411">
        <f>'Master Sheet'!BU45</f>
        <v>0</v>
      </c>
      <c r="J55" s="412" t="str">
        <f t="shared" si="1"/>
        <v>     </v>
      </c>
      <c r="K55" s="984"/>
      <c r="L55" s="961"/>
      <c r="M55" s="984"/>
      <c r="N55" s="962"/>
      <c r="P55" s="413" t="s">
        <v>130</v>
      </c>
    </row>
    <row r="56" spans="1:19" s="413" customFormat="1" ht="18.75" customHeight="1">
      <c r="A56" s="395">
        <v>14</v>
      </c>
      <c r="B56" s="408"/>
      <c r="C56" s="409">
        <f>CustomizedSchReg!B46</f>
        <v>304091110659</v>
      </c>
      <c r="D56" s="410"/>
      <c r="E56" s="958" t="str">
        <f>CONCATENATE(CustomizedSchReg!C46,",   ",CustomizedSchReg!D46,"   ",CustomizedSchReg!E46)</f>
        <v>MONTALBA,   Rejoy Ann Marie   Amper</v>
      </c>
      <c r="F56" s="958"/>
      <c r="G56" s="958"/>
      <c r="H56" s="958"/>
      <c r="I56" s="411">
        <f>'Master Sheet'!BU46</f>
        <v>0</v>
      </c>
      <c r="J56" s="412" t="str">
        <f t="shared" si="1"/>
        <v>     </v>
      </c>
      <c r="K56" s="984"/>
      <c r="L56" s="961"/>
      <c r="M56" s="984"/>
      <c r="N56" s="962"/>
      <c r="P56" s="1033" t="s">
        <v>190</v>
      </c>
      <c r="Q56" s="1033"/>
      <c r="R56" s="1033"/>
      <c r="S56" s="1033"/>
    </row>
    <row r="57" spans="1:19" s="413" customFormat="1" ht="18.75" customHeight="1">
      <c r="A57" s="395">
        <v>15</v>
      </c>
      <c r="B57" s="408"/>
      <c r="C57" s="409">
        <f>CustomizedSchReg!B47</f>
        <v>304091110735</v>
      </c>
      <c r="D57" s="410"/>
      <c r="E57" s="958" t="str">
        <f>CONCATENATE(CustomizedSchReg!C47,",   ",CustomizedSchReg!D47,"   ",CustomizedSchReg!E47)</f>
        <v>PACANA,   Samantha Mercedes   Abucejo</v>
      </c>
      <c r="F57" s="958"/>
      <c r="G57" s="958"/>
      <c r="H57" s="958"/>
      <c r="I57" s="411">
        <f>'Master Sheet'!BU47</f>
        <v>0</v>
      </c>
      <c r="J57" s="412" t="str">
        <f t="shared" si="1"/>
        <v>     </v>
      </c>
      <c r="K57" s="984"/>
      <c r="L57" s="961"/>
      <c r="M57" s="984"/>
      <c r="N57" s="962"/>
      <c r="P57" s="707"/>
      <c r="Q57" s="707"/>
      <c r="R57" s="707"/>
      <c r="S57" s="707"/>
    </row>
    <row r="58" spans="1:19" s="413" customFormat="1" ht="18.75" customHeight="1">
      <c r="A58" s="395">
        <v>16</v>
      </c>
      <c r="B58" s="408"/>
      <c r="C58" s="409">
        <f>CustomizedSchReg!B48</f>
        <v>304091120170</v>
      </c>
      <c r="D58" s="410"/>
      <c r="E58" s="958" t="str">
        <f>CONCATENATE(CustomizedSchReg!C48,",   ",CustomizedSchReg!D48,"   ",CustomizedSchReg!E48)</f>
        <v>QUINTO,   Queenie   Lagura</v>
      </c>
      <c r="F58" s="958"/>
      <c r="G58" s="958"/>
      <c r="H58" s="958"/>
      <c r="I58" s="411">
        <f>'Master Sheet'!BU48</f>
        <v>0</v>
      </c>
      <c r="J58" s="412" t="str">
        <f t="shared" si="1"/>
        <v>     </v>
      </c>
      <c r="K58" s="984"/>
      <c r="L58" s="961"/>
      <c r="M58" s="984"/>
      <c r="N58" s="962"/>
      <c r="P58" s="1032" t="s">
        <v>36</v>
      </c>
      <c r="Q58" s="1032"/>
      <c r="R58" s="1032"/>
      <c r="S58" s="1032"/>
    </row>
    <row r="59" spans="1:19" s="413" customFormat="1" ht="18.75" customHeight="1">
      <c r="A59" s="395">
        <v>17</v>
      </c>
      <c r="B59" s="408"/>
      <c r="C59" s="409">
        <f>CustomizedSchReg!B49</f>
        <v>304091120181</v>
      </c>
      <c r="D59" s="410"/>
      <c r="E59" s="958" t="str">
        <f>CONCATENATE(CustomizedSchReg!C49,",   ",CustomizedSchReg!D49,"   ",CustomizedSchReg!E49)</f>
        <v>REYES,   Clarisse   Ladesma</v>
      </c>
      <c r="F59" s="958"/>
      <c r="G59" s="958"/>
      <c r="H59" s="958"/>
      <c r="I59" s="411">
        <f>'Master Sheet'!BU49</f>
        <v>0</v>
      </c>
      <c r="J59" s="412" t="str">
        <f t="shared" si="1"/>
        <v>     </v>
      </c>
      <c r="K59" s="984"/>
      <c r="L59" s="961"/>
      <c r="M59" s="984"/>
      <c r="N59" s="962"/>
      <c r="P59" s="1032" t="s">
        <v>131</v>
      </c>
      <c r="Q59" s="1032"/>
      <c r="R59" s="1032"/>
      <c r="S59" s="1032"/>
    </row>
    <row r="60" spans="1:19" s="413" customFormat="1" ht="18.75" customHeight="1">
      <c r="A60" s="395">
        <v>18</v>
      </c>
      <c r="B60" s="408"/>
      <c r="C60" s="409">
        <f>CustomizedSchReg!B50</f>
        <v>304091120630</v>
      </c>
      <c r="D60" s="410"/>
      <c r="E60" s="958" t="str">
        <f>CONCATENATE(CustomizedSchReg!C50,",   ",CustomizedSchReg!D50,"   ",CustomizedSchReg!E50)</f>
        <v>SORIZO,   Stephanie   Galagar</v>
      </c>
      <c r="F60" s="958"/>
      <c r="G60" s="958"/>
      <c r="H60" s="958"/>
      <c r="I60" s="411">
        <f>'Master Sheet'!BU50</f>
        <v>0</v>
      </c>
      <c r="J60" s="412" t="str">
        <f t="shared" si="1"/>
        <v>     </v>
      </c>
      <c r="K60" s="984"/>
      <c r="L60" s="961"/>
      <c r="M60" s="984"/>
      <c r="N60" s="962"/>
      <c r="P60" s="434"/>
      <c r="Q60" s="434"/>
      <c r="R60" s="434"/>
      <c r="S60" s="434"/>
    </row>
    <row r="61" spans="1:16" s="413" customFormat="1" ht="18.75" customHeight="1">
      <c r="A61" s="395">
        <v>19</v>
      </c>
      <c r="B61" s="408"/>
      <c r="C61" s="409">
        <f>CustomizedSchReg!B51</f>
        <v>304091130076</v>
      </c>
      <c r="E61" s="958" t="str">
        <f>CONCATENATE(CustomizedSchReg!C51,",   ",CustomizedSchReg!D51,"   ",CustomizedSchReg!E51)</f>
        <v>TEMPLA,   Angelica   Baquit</v>
      </c>
      <c r="F61" s="958"/>
      <c r="G61" s="958"/>
      <c r="H61" s="958"/>
      <c r="I61" s="411">
        <f>'Master Sheet'!BU51</f>
        <v>0</v>
      </c>
      <c r="J61" s="412" t="str">
        <f t="shared" si="1"/>
        <v>     </v>
      </c>
      <c r="K61" s="984"/>
      <c r="L61" s="961"/>
      <c r="M61" s="984"/>
      <c r="N61" s="962"/>
      <c r="P61" s="435" t="s">
        <v>40</v>
      </c>
    </row>
    <row r="62" spans="1:18" s="413" customFormat="1" ht="18.75" customHeight="1">
      <c r="A62" s="395">
        <v>20</v>
      </c>
      <c r="B62" s="408"/>
      <c r="C62" s="409">
        <f>CustomizedSchReg!B52</f>
        <v>304091121026</v>
      </c>
      <c r="D62" s="410"/>
      <c r="E62" s="958" t="str">
        <f>CONCATENATE(CustomizedSchReg!C52,",   ",CustomizedSchReg!D52,"   ",CustomizedSchReg!E52)</f>
        <v>TIMBANG,   Lizzette   Paman</v>
      </c>
      <c r="F62" s="958"/>
      <c r="G62" s="958"/>
      <c r="H62" s="958"/>
      <c r="I62" s="411">
        <f>'Master Sheet'!BU52</f>
        <v>0</v>
      </c>
      <c r="J62" s="412" t="str">
        <f t="shared" si="1"/>
        <v>     </v>
      </c>
      <c r="K62" s="984"/>
      <c r="L62" s="961"/>
      <c r="M62" s="984"/>
      <c r="N62" s="962"/>
      <c r="P62" s="1034" t="s">
        <v>132</v>
      </c>
      <c r="Q62" s="1034"/>
      <c r="R62" s="1034"/>
    </row>
    <row r="63" spans="1:19" s="413" customFormat="1" ht="18.75" customHeight="1">
      <c r="A63" s="395">
        <v>21</v>
      </c>
      <c r="B63" s="408"/>
      <c r="C63" s="409">
        <f>CustomizedSchReg!B53</f>
        <v>304091120171</v>
      </c>
      <c r="D63" s="410"/>
      <c r="E63" s="958" t="str">
        <f>CONCATENATE(CustomizedSchReg!C53,",   ",CustomizedSchReg!D53,"   ",CustomizedSchReg!E53)</f>
        <v>TINONAS,   Lyka Angela   </v>
      </c>
      <c r="F63" s="958"/>
      <c r="G63" s="958"/>
      <c r="H63" s="958"/>
      <c r="I63" s="411">
        <f>'Master Sheet'!BU53</f>
        <v>0</v>
      </c>
      <c r="J63" s="412" t="str">
        <f t="shared" si="1"/>
        <v>     </v>
      </c>
      <c r="K63" s="984"/>
      <c r="L63" s="961"/>
      <c r="M63" s="984"/>
      <c r="N63" s="962"/>
      <c r="P63" s="832" t="s">
        <v>191</v>
      </c>
      <c r="Q63" s="832"/>
      <c r="R63" s="832"/>
      <c r="S63" s="832"/>
    </row>
    <row r="64" spans="1:19" s="413" customFormat="1" ht="18.75" customHeight="1">
      <c r="A64" s="395">
        <v>22</v>
      </c>
      <c r="B64" s="408"/>
      <c r="C64" s="409"/>
      <c r="D64" s="410"/>
      <c r="E64" s="958"/>
      <c r="F64" s="958"/>
      <c r="G64" s="958"/>
      <c r="H64" s="958"/>
      <c r="I64" s="411"/>
      <c r="J64" s="412" t="str">
        <f t="shared" si="1"/>
        <v>     </v>
      </c>
      <c r="K64" s="984"/>
      <c r="L64" s="961"/>
      <c r="M64" s="984"/>
      <c r="N64" s="962"/>
      <c r="P64" s="832"/>
      <c r="Q64" s="832"/>
      <c r="R64" s="832"/>
      <c r="S64" s="832"/>
    </row>
    <row r="65" spans="1:19" s="413" customFormat="1" ht="18.75" customHeight="1">
      <c r="A65" s="395">
        <v>23</v>
      </c>
      <c r="B65" s="408"/>
      <c r="C65" s="409"/>
      <c r="D65" s="410"/>
      <c r="E65" s="958"/>
      <c r="F65" s="958"/>
      <c r="G65" s="958"/>
      <c r="H65" s="958"/>
      <c r="I65" s="411"/>
      <c r="J65" s="412" t="str">
        <f t="shared" si="1"/>
        <v>     </v>
      </c>
      <c r="K65" s="984"/>
      <c r="L65" s="961"/>
      <c r="M65" s="984"/>
      <c r="N65" s="962"/>
      <c r="P65" s="832"/>
      <c r="Q65" s="832"/>
      <c r="R65" s="832"/>
      <c r="S65" s="832"/>
    </row>
    <row r="66" spans="1:19" s="413" customFormat="1" ht="18.75" customHeight="1">
      <c r="A66" s="395">
        <v>24</v>
      </c>
      <c r="B66" s="408"/>
      <c r="C66" s="409"/>
      <c r="D66" s="410"/>
      <c r="E66" s="958"/>
      <c r="F66" s="958"/>
      <c r="G66" s="958"/>
      <c r="H66" s="958"/>
      <c r="I66" s="411"/>
      <c r="J66" s="412" t="str">
        <f t="shared" si="1"/>
        <v>     </v>
      </c>
      <c r="K66" s="984"/>
      <c r="L66" s="961"/>
      <c r="M66" s="984"/>
      <c r="N66" s="962"/>
      <c r="P66" s="832"/>
      <c r="Q66" s="832"/>
      <c r="R66" s="832"/>
      <c r="S66" s="832"/>
    </row>
    <row r="67" spans="1:19" s="413" customFormat="1" ht="18.75" customHeight="1">
      <c r="A67" s="395">
        <v>25</v>
      </c>
      <c r="B67" s="408"/>
      <c r="C67" s="409"/>
      <c r="D67" s="410"/>
      <c r="E67" s="958"/>
      <c r="F67" s="958"/>
      <c r="G67" s="958"/>
      <c r="H67" s="958"/>
      <c r="I67" s="411"/>
      <c r="J67" s="412" t="str">
        <f t="shared" si="1"/>
        <v>     </v>
      </c>
      <c r="K67" s="984"/>
      <c r="L67" s="961"/>
      <c r="M67" s="984"/>
      <c r="N67" s="962"/>
      <c r="P67" s="832" t="s">
        <v>192</v>
      </c>
      <c r="Q67" s="832"/>
      <c r="R67" s="832"/>
      <c r="S67" s="832"/>
    </row>
    <row r="68" spans="1:19" s="413" customFormat="1" ht="18.75" customHeight="1">
      <c r="A68" s="395">
        <v>26</v>
      </c>
      <c r="B68" s="408"/>
      <c r="C68" s="436"/>
      <c r="D68" s="410"/>
      <c r="E68" s="1035"/>
      <c r="F68" s="1035"/>
      <c r="G68" s="1035"/>
      <c r="H68" s="1036"/>
      <c r="I68" s="437"/>
      <c r="J68" s="438"/>
      <c r="K68" s="984"/>
      <c r="L68" s="961"/>
      <c r="M68" s="984"/>
      <c r="N68" s="962"/>
      <c r="P68" s="832"/>
      <c r="Q68" s="832"/>
      <c r="R68" s="832"/>
      <c r="S68" s="832"/>
    </row>
    <row r="69" spans="1:19" s="413" customFormat="1" ht="18.75" customHeight="1">
      <c r="A69" s="395">
        <v>27</v>
      </c>
      <c r="B69" s="408"/>
      <c r="C69" s="436"/>
      <c r="D69" s="410"/>
      <c r="E69" s="1035"/>
      <c r="F69" s="1035"/>
      <c r="G69" s="1035"/>
      <c r="H69" s="1036"/>
      <c r="I69" s="437"/>
      <c r="J69" s="438"/>
      <c r="K69" s="984"/>
      <c r="L69" s="961"/>
      <c r="M69" s="984"/>
      <c r="N69" s="962"/>
      <c r="P69" s="832"/>
      <c r="Q69" s="832"/>
      <c r="R69" s="832"/>
      <c r="S69" s="832"/>
    </row>
    <row r="70" spans="1:19" s="413" customFormat="1" ht="18.75" customHeight="1">
      <c r="A70" s="395">
        <v>28</v>
      </c>
      <c r="B70" s="408"/>
      <c r="C70" s="436"/>
      <c r="D70" s="410"/>
      <c r="E70" s="1035"/>
      <c r="F70" s="1035"/>
      <c r="G70" s="1035"/>
      <c r="H70" s="1036"/>
      <c r="I70" s="437"/>
      <c r="J70" s="438"/>
      <c r="K70" s="984"/>
      <c r="L70" s="961"/>
      <c r="M70" s="984"/>
      <c r="N70" s="962"/>
      <c r="P70" s="832"/>
      <c r="Q70" s="832"/>
      <c r="R70" s="832"/>
      <c r="S70" s="832"/>
    </row>
    <row r="71" spans="1:19" s="413" customFormat="1" ht="18.75" customHeight="1">
      <c r="A71" s="395">
        <v>29</v>
      </c>
      <c r="B71" s="408"/>
      <c r="C71" s="436"/>
      <c r="D71" s="410"/>
      <c r="E71" s="1035"/>
      <c r="F71" s="1035"/>
      <c r="G71" s="1035"/>
      <c r="H71" s="1036"/>
      <c r="I71" s="437"/>
      <c r="J71" s="438"/>
      <c r="K71" s="984"/>
      <c r="L71" s="961"/>
      <c r="M71" s="984"/>
      <c r="N71" s="962"/>
      <c r="P71" s="832" t="s">
        <v>193</v>
      </c>
      <c r="Q71" s="832"/>
      <c r="R71" s="832"/>
      <c r="S71" s="832"/>
    </row>
    <row r="72" spans="1:19" s="413" customFormat="1" ht="18.75" customHeight="1">
      <c r="A72" s="395">
        <v>30</v>
      </c>
      <c r="B72" s="408"/>
      <c r="C72" s="436"/>
      <c r="D72" s="410"/>
      <c r="E72" s="1035"/>
      <c r="F72" s="1035"/>
      <c r="G72" s="1035"/>
      <c r="H72" s="1036"/>
      <c r="I72" s="437"/>
      <c r="J72" s="438"/>
      <c r="K72" s="984"/>
      <c r="L72" s="961"/>
      <c r="M72" s="984"/>
      <c r="N72" s="962"/>
      <c r="P72" s="832"/>
      <c r="Q72" s="832"/>
      <c r="R72" s="832"/>
      <c r="S72" s="832"/>
    </row>
    <row r="73" spans="1:19" s="413" customFormat="1" ht="18.75" customHeight="1">
      <c r="A73" s="395">
        <v>31</v>
      </c>
      <c r="B73" s="408"/>
      <c r="C73" s="436"/>
      <c r="D73" s="410"/>
      <c r="E73" s="1035"/>
      <c r="F73" s="1035"/>
      <c r="G73" s="1035"/>
      <c r="H73" s="1036"/>
      <c r="I73" s="437"/>
      <c r="J73" s="438"/>
      <c r="K73" s="984"/>
      <c r="L73" s="961"/>
      <c r="M73" s="984"/>
      <c r="N73" s="962"/>
      <c r="P73" s="832"/>
      <c r="Q73" s="832"/>
      <c r="R73" s="832"/>
      <c r="S73" s="832"/>
    </row>
    <row r="74" spans="1:19" s="413" customFormat="1" ht="18.75" customHeight="1">
      <c r="A74" s="395">
        <v>32</v>
      </c>
      <c r="B74" s="408"/>
      <c r="C74" s="436"/>
      <c r="D74" s="410"/>
      <c r="E74" s="1035"/>
      <c r="F74" s="1035"/>
      <c r="G74" s="1035"/>
      <c r="H74" s="1036"/>
      <c r="I74" s="437"/>
      <c r="J74" s="438"/>
      <c r="K74" s="984"/>
      <c r="L74" s="961"/>
      <c r="M74" s="984"/>
      <c r="N74" s="962"/>
      <c r="P74" s="1034" t="s">
        <v>194</v>
      </c>
      <c r="Q74" s="1034"/>
      <c r="R74" s="1034"/>
      <c r="S74" s="1034"/>
    </row>
    <row r="75" spans="1:19" s="413" customFormat="1" ht="18.75" customHeight="1" thickBot="1">
      <c r="A75" s="395">
        <v>33</v>
      </c>
      <c r="B75" s="439"/>
      <c r="C75" s="436"/>
      <c r="D75" s="419"/>
      <c r="E75" s="1035"/>
      <c r="F75" s="1035"/>
      <c r="G75" s="1035"/>
      <c r="H75" s="1036"/>
      <c r="I75" s="437"/>
      <c r="J75" s="438"/>
      <c r="K75" s="984"/>
      <c r="L75" s="961"/>
      <c r="M75" s="987"/>
      <c r="N75" s="988"/>
      <c r="P75" s="1034"/>
      <c r="Q75" s="1034"/>
      <c r="R75" s="1034"/>
      <c r="S75" s="1034"/>
    </row>
    <row r="76" spans="2:19" s="413" customFormat="1" ht="24.75" customHeight="1" thickBot="1">
      <c r="B76" s="1037"/>
      <c r="C76" s="1038"/>
      <c r="D76" s="440"/>
      <c r="E76" s="426">
        <v>21</v>
      </c>
      <c r="F76" s="904" t="s">
        <v>195</v>
      </c>
      <c r="G76" s="904"/>
      <c r="H76" s="441"/>
      <c r="I76" s="428"/>
      <c r="J76" s="429"/>
      <c r="K76" s="990"/>
      <c r="L76" s="991"/>
      <c r="M76" s="990"/>
      <c r="N76" s="992"/>
      <c r="P76" s="1034"/>
      <c r="Q76" s="1034"/>
      <c r="R76" s="1034"/>
      <c r="S76" s="1034"/>
    </row>
    <row r="77" spans="2:19" s="413" customFormat="1" ht="27.75" customHeight="1" thickBot="1">
      <c r="B77" s="1037"/>
      <c r="C77" s="1038"/>
      <c r="D77" s="440"/>
      <c r="E77" s="442">
        <f>E39+E76</f>
        <v>39</v>
      </c>
      <c r="F77" s="1039" t="s">
        <v>196</v>
      </c>
      <c r="G77" s="1039"/>
      <c r="H77" s="441"/>
      <c r="I77" s="428"/>
      <c r="J77" s="429"/>
      <c r="K77" s="990"/>
      <c r="L77" s="991"/>
      <c r="M77" s="990"/>
      <c r="N77" s="992"/>
      <c r="P77" s="993" t="s">
        <v>197</v>
      </c>
      <c r="Q77" s="993"/>
      <c r="R77" s="993"/>
      <c r="S77" s="430">
        <v>2</v>
      </c>
    </row>
    <row r="78" s="413" customFormat="1" ht="16.5"/>
    <row r="79" s="413" customFormat="1" ht="16.5"/>
    <row r="80" s="413" customFormat="1" ht="16.5"/>
    <row r="81" s="413" customFormat="1" ht="16.5"/>
    <row r="82" s="413" customFormat="1" ht="16.5"/>
    <row r="83" s="413" customFormat="1" ht="16.5"/>
    <row r="84" s="413" customFormat="1" ht="16.5"/>
    <row r="85" s="413" customFormat="1" ht="16.5"/>
    <row r="86" s="413" customFormat="1" ht="16.5"/>
    <row r="87" s="413" customFormat="1" ht="16.5"/>
    <row r="88" s="413" customFormat="1" ht="16.5"/>
    <row r="89" s="413" customFormat="1" ht="16.5"/>
    <row r="90" s="413" customFormat="1" ht="16.5"/>
    <row r="91" s="413" customFormat="1" ht="16.5"/>
    <row r="92" s="413" customFormat="1" ht="16.5"/>
    <row r="93" s="413" customFormat="1" ht="16.5"/>
    <row r="94" s="413" customFormat="1" ht="16.5"/>
    <row r="95" s="413" customFormat="1" ht="16.5"/>
    <row r="96" s="413" customFormat="1" ht="16.5"/>
    <row r="97" s="413" customFormat="1" ht="16.5"/>
    <row r="98" s="413" customFormat="1" ht="16.5"/>
    <row r="99" s="413" customFormat="1" ht="16.5"/>
    <row r="100" s="413" customFormat="1" ht="16.5"/>
    <row r="101" s="413" customFormat="1" ht="16.5"/>
    <row r="102" s="413" customFormat="1" ht="16.5"/>
    <row r="103" s="413" customFormat="1" ht="16.5"/>
    <row r="104" s="413" customFormat="1" ht="16.5"/>
    <row r="105" s="413" customFormat="1" ht="16.5"/>
    <row r="106" s="413" customFormat="1" ht="16.5"/>
    <row r="107" s="413" customFormat="1" ht="16.5"/>
    <row r="108" s="413" customFormat="1" ht="16.5"/>
    <row r="109" s="413" customFormat="1" ht="16.5"/>
    <row r="110" s="413" customFormat="1" ht="16.5"/>
    <row r="111" s="413" customFormat="1" ht="16.5"/>
    <row r="112" s="413" customFormat="1" ht="16.5"/>
    <row r="113" s="413" customFormat="1" ht="16.5"/>
    <row r="114" s="413" customFormat="1" ht="16.5"/>
    <row r="115" s="413" customFormat="1" ht="16.5"/>
    <row r="116" s="413" customFormat="1" ht="16.5"/>
    <row r="117" s="413" customFormat="1" ht="16.5"/>
    <row r="118" s="413" customFormat="1" ht="16.5"/>
    <row r="119" s="413" customFormat="1" ht="16.5"/>
    <row r="120" s="413" customFormat="1" ht="16.5"/>
    <row r="121" s="413" customFormat="1" ht="16.5"/>
    <row r="122" s="413" customFormat="1" ht="16.5"/>
    <row r="123" s="413" customFormat="1" ht="16.5"/>
    <row r="124" s="413" customFormat="1" ht="16.5"/>
    <row r="125" s="413" customFormat="1" ht="16.5"/>
    <row r="126" s="413" customFormat="1" ht="16.5"/>
    <row r="127" s="413" customFormat="1" ht="16.5"/>
    <row r="128" s="413" customFormat="1" ht="16.5"/>
    <row r="129" s="413" customFormat="1" ht="16.5"/>
    <row r="130" s="413" customFormat="1" ht="16.5"/>
    <row r="131" s="413" customFormat="1" ht="16.5"/>
    <row r="132" s="413" customFormat="1" ht="16.5"/>
    <row r="133" s="413" customFormat="1" ht="16.5"/>
    <row r="134" s="413" customFormat="1" ht="16.5"/>
  </sheetData>
  <sheetProtection password="9F5A" sheet="1"/>
  <mergeCells count="266">
    <mergeCell ref="P77:R77"/>
    <mergeCell ref="B76:C76"/>
    <mergeCell ref="F76:G76"/>
    <mergeCell ref="K76:L76"/>
    <mergeCell ref="M76:N76"/>
    <mergeCell ref="B77:C77"/>
    <mergeCell ref="F77:G77"/>
    <mergeCell ref="K77:L77"/>
    <mergeCell ref="M77:N77"/>
    <mergeCell ref="E74:H74"/>
    <mergeCell ref="K74:L74"/>
    <mergeCell ref="M74:N74"/>
    <mergeCell ref="P74:S76"/>
    <mergeCell ref="E75:H75"/>
    <mergeCell ref="K75:L75"/>
    <mergeCell ref="M75:N75"/>
    <mergeCell ref="E71:H71"/>
    <mergeCell ref="K71:L71"/>
    <mergeCell ref="M71:N71"/>
    <mergeCell ref="P71:S73"/>
    <mergeCell ref="E72:H72"/>
    <mergeCell ref="K72:L72"/>
    <mergeCell ref="M72:N72"/>
    <mergeCell ref="E73:H73"/>
    <mergeCell ref="K73:L73"/>
    <mergeCell ref="M73:N73"/>
    <mergeCell ref="P67:S70"/>
    <mergeCell ref="E68:H68"/>
    <mergeCell ref="K68:L68"/>
    <mergeCell ref="M68:N68"/>
    <mergeCell ref="E69:H69"/>
    <mergeCell ref="K69:L69"/>
    <mergeCell ref="M69:N69"/>
    <mergeCell ref="E70:H70"/>
    <mergeCell ref="K70:L70"/>
    <mergeCell ref="M70:N70"/>
    <mergeCell ref="M65:N65"/>
    <mergeCell ref="E66:H66"/>
    <mergeCell ref="K66:L66"/>
    <mergeCell ref="M66:N66"/>
    <mergeCell ref="E67:H67"/>
    <mergeCell ref="K67:L67"/>
    <mergeCell ref="M67:N67"/>
    <mergeCell ref="P62:R62"/>
    <mergeCell ref="E63:H63"/>
    <mergeCell ref="K63:L63"/>
    <mergeCell ref="M63:N63"/>
    <mergeCell ref="P63:S66"/>
    <mergeCell ref="E64:H64"/>
    <mergeCell ref="K64:L64"/>
    <mergeCell ref="M64:N64"/>
    <mergeCell ref="E65:H65"/>
    <mergeCell ref="K65:L65"/>
    <mergeCell ref="E61:H61"/>
    <mergeCell ref="K61:L61"/>
    <mergeCell ref="M61:N61"/>
    <mergeCell ref="E62:H62"/>
    <mergeCell ref="K62:L62"/>
    <mergeCell ref="M62:N62"/>
    <mergeCell ref="E59:H59"/>
    <mergeCell ref="K59:L59"/>
    <mergeCell ref="M59:N59"/>
    <mergeCell ref="P59:S59"/>
    <mergeCell ref="E60:H60"/>
    <mergeCell ref="K60:L60"/>
    <mergeCell ref="M60:N60"/>
    <mergeCell ref="P56:S57"/>
    <mergeCell ref="E57:H57"/>
    <mergeCell ref="K57:L57"/>
    <mergeCell ref="M57:N57"/>
    <mergeCell ref="E58:H58"/>
    <mergeCell ref="K58:L58"/>
    <mergeCell ref="M58:N58"/>
    <mergeCell ref="P58:S58"/>
    <mergeCell ref="E55:H55"/>
    <mergeCell ref="K55:L55"/>
    <mergeCell ref="M55:N55"/>
    <mergeCell ref="E56:H56"/>
    <mergeCell ref="K56:L56"/>
    <mergeCell ref="M56:N56"/>
    <mergeCell ref="E53:H53"/>
    <mergeCell ref="K53:L53"/>
    <mergeCell ref="M53:N53"/>
    <mergeCell ref="P53:S53"/>
    <mergeCell ref="E54:H54"/>
    <mergeCell ref="K54:L54"/>
    <mergeCell ref="M54:N54"/>
    <mergeCell ref="P50:S51"/>
    <mergeCell ref="E51:H51"/>
    <mergeCell ref="K51:L51"/>
    <mergeCell ref="M51:N51"/>
    <mergeCell ref="E52:H52"/>
    <mergeCell ref="K52:L52"/>
    <mergeCell ref="M52:N52"/>
    <mergeCell ref="P52:S52"/>
    <mergeCell ref="E49:H49"/>
    <mergeCell ref="K49:L49"/>
    <mergeCell ref="M49:N49"/>
    <mergeCell ref="E50:H50"/>
    <mergeCell ref="K50:L50"/>
    <mergeCell ref="M50:N50"/>
    <mergeCell ref="E47:H47"/>
    <mergeCell ref="K47:L47"/>
    <mergeCell ref="M47:N47"/>
    <mergeCell ref="P47:S47"/>
    <mergeCell ref="E48:H48"/>
    <mergeCell ref="K48:L48"/>
    <mergeCell ref="M48:N48"/>
    <mergeCell ref="K45:L45"/>
    <mergeCell ref="M45:N45"/>
    <mergeCell ref="E46:H46"/>
    <mergeCell ref="K46:L46"/>
    <mergeCell ref="M46:N46"/>
    <mergeCell ref="P46:S46"/>
    <mergeCell ref="M41:N42"/>
    <mergeCell ref="E43:H43"/>
    <mergeCell ref="K43:L43"/>
    <mergeCell ref="M43:N43"/>
    <mergeCell ref="P43:S43"/>
    <mergeCell ref="E44:H44"/>
    <mergeCell ref="K44:L44"/>
    <mergeCell ref="M44:N44"/>
    <mergeCell ref="P44:S45"/>
    <mergeCell ref="E45:H45"/>
    <mergeCell ref="F39:G39"/>
    <mergeCell ref="K39:L39"/>
    <mergeCell ref="M39:N39"/>
    <mergeCell ref="P39:R39"/>
    <mergeCell ref="B40:C42"/>
    <mergeCell ref="D40:H42"/>
    <mergeCell ref="I40:I42"/>
    <mergeCell ref="J40:J42"/>
    <mergeCell ref="K40:N40"/>
    <mergeCell ref="K41:L42"/>
    <mergeCell ref="S36:S38"/>
    <mergeCell ref="E37:H37"/>
    <mergeCell ref="K37:L37"/>
    <mergeCell ref="M37:N37"/>
    <mergeCell ref="E38:H38"/>
    <mergeCell ref="K38:L38"/>
    <mergeCell ref="M38:N38"/>
    <mergeCell ref="E36:H36"/>
    <mergeCell ref="K36:L36"/>
    <mergeCell ref="M36:N36"/>
    <mergeCell ref="P36:P38"/>
    <mergeCell ref="Q36:Q38"/>
    <mergeCell ref="R36:R38"/>
    <mergeCell ref="S33:S35"/>
    <mergeCell ref="E34:H34"/>
    <mergeCell ref="K34:L34"/>
    <mergeCell ref="M34:N34"/>
    <mergeCell ref="E35:H35"/>
    <mergeCell ref="K35:L35"/>
    <mergeCell ref="M35:N35"/>
    <mergeCell ref="E33:H33"/>
    <mergeCell ref="K33:L33"/>
    <mergeCell ref="M33:N33"/>
    <mergeCell ref="P33:P35"/>
    <mergeCell ref="Q33:Q35"/>
    <mergeCell ref="R33:R35"/>
    <mergeCell ref="S30:S32"/>
    <mergeCell ref="E31:H31"/>
    <mergeCell ref="K31:L31"/>
    <mergeCell ref="M31:N31"/>
    <mergeCell ref="E32:H32"/>
    <mergeCell ref="K32:L32"/>
    <mergeCell ref="M32:N32"/>
    <mergeCell ref="E30:H30"/>
    <mergeCell ref="K30:L30"/>
    <mergeCell ref="M30:N30"/>
    <mergeCell ref="P30:P32"/>
    <mergeCell ref="Q30:Q32"/>
    <mergeCell ref="R30:R32"/>
    <mergeCell ref="S27:S29"/>
    <mergeCell ref="E28:H28"/>
    <mergeCell ref="K28:L28"/>
    <mergeCell ref="M28:N28"/>
    <mergeCell ref="E29:H29"/>
    <mergeCell ref="K29:L29"/>
    <mergeCell ref="M29:N29"/>
    <mergeCell ref="E27:H27"/>
    <mergeCell ref="K27:L27"/>
    <mergeCell ref="M27:N27"/>
    <mergeCell ref="P27:P29"/>
    <mergeCell ref="Q27:Q29"/>
    <mergeCell ref="R27:R29"/>
    <mergeCell ref="S24:S26"/>
    <mergeCell ref="E25:H25"/>
    <mergeCell ref="K25:L25"/>
    <mergeCell ref="M25:N25"/>
    <mergeCell ref="E26:H26"/>
    <mergeCell ref="K26:L26"/>
    <mergeCell ref="M26:N26"/>
    <mergeCell ref="E24:H24"/>
    <mergeCell ref="K24:L24"/>
    <mergeCell ref="M24:N24"/>
    <mergeCell ref="P24:P26"/>
    <mergeCell ref="Q24:Q26"/>
    <mergeCell ref="R24:R26"/>
    <mergeCell ref="E22:H22"/>
    <mergeCell ref="K22:L22"/>
    <mergeCell ref="M22:N22"/>
    <mergeCell ref="P22:S22"/>
    <mergeCell ref="E23:H23"/>
    <mergeCell ref="K23:L23"/>
    <mergeCell ref="M23:N23"/>
    <mergeCell ref="S19:S20"/>
    <mergeCell ref="E20:H20"/>
    <mergeCell ref="K20:L20"/>
    <mergeCell ref="M20:N20"/>
    <mergeCell ref="E21:H21"/>
    <mergeCell ref="K21:L21"/>
    <mergeCell ref="M21:N21"/>
    <mergeCell ref="S17:S18"/>
    <mergeCell ref="E18:H18"/>
    <mergeCell ref="K18:L18"/>
    <mergeCell ref="M18:N18"/>
    <mergeCell ref="E19:H19"/>
    <mergeCell ref="K19:L19"/>
    <mergeCell ref="M19:N19"/>
    <mergeCell ref="P19:P20"/>
    <mergeCell ref="Q19:Q20"/>
    <mergeCell ref="R19:R20"/>
    <mergeCell ref="S15:S16"/>
    <mergeCell ref="E16:H16"/>
    <mergeCell ref="K16:L16"/>
    <mergeCell ref="M16:N16"/>
    <mergeCell ref="E17:H17"/>
    <mergeCell ref="K17:L17"/>
    <mergeCell ref="M17:N17"/>
    <mergeCell ref="P17:P18"/>
    <mergeCell ref="Q17:Q18"/>
    <mergeCell ref="R17:R18"/>
    <mergeCell ref="E15:H15"/>
    <mergeCell ref="K15:L15"/>
    <mergeCell ref="M15:N15"/>
    <mergeCell ref="P15:P16"/>
    <mergeCell ref="Q15:Q16"/>
    <mergeCell ref="R15:R16"/>
    <mergeCell ref="E13:H13"/>
    <mergeCell ref="K13:L13"/>
    <mergeCell ref="M13:N13"/>
    <mergeCell ref="P13:S13"/>
    <mergeCell ref="E14:H14"/>
    <mergeCell ref="K14:L14"/>
    <mergeCell ref="M14:N14"/>
    <mergeCell ref="C7:E7"/>
    <mergeCell ref="F7:K7"/>
    <mergeCell ref="O7:S7"/>
    <mergeCell ref="B9:C11"/>
    <mergeCell ref="D9:H11"/>
    <mergeCell ref="I9:I11"/>
    <mergeCell ref="J9:J11"/>
    <mergeCell ref="K9:N9"/>
    <mergeCell ref="K10:L11"/>
    <mergeCell ref="M10:N11"/>
    <mergeCell ref="B1:S1"/>
    <mergeCell ref="B2:S2"/>
    <mergeCell ref="D3:E3"/>
    <mergeCell ref="H3:K3"/>
    <mergeCell ref="M3:N3"/>
    <mergeCell ref="C5:E5"/>
    <mergeCell ref="F5:G5"/>
    <mergeCell ref="H5:I5"/>
    <mergeCell ref="J5:K5"/>
    <mergeCell ref="M5:N5"/>
  </mergeCells>
  <printOptions horizontalCentered="1" verticalCentered="1"/>
  <pageMargins left="0.2" right="0.2" top="0.25" bottom="0.25" header="0.3" footer="0.3"/>
  <pageSetup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B81"/>
  <sheetViews>
    <sheetView showGridLines="0" zoomScale="50" zoomScaleNormal="50" zoomScaleSheetLayoutView="62" zoomScalePageLayoutView="0" workbookViewId="0" topLeftCell="A7">
      <selection activeCell="N14" sqref="N14"/>
    </sheetView>
  </sheetViews>
  <sheetFormatPr defaultColWidth="9.140625" defaultRowHeight="15"/>
  <cols>
    <col min="1" max="1" width="3.7109375" style="65" customWidth="1"/>
    <col min="2" max="2" width="20.7109375" style="10" customWidth="1"/>
    <col min="3" max="3" width="2.7109375" style="10" customWidth="1"/>
    <col min="4" max="4" width="10.421875" style="10" customWidth="1"/>
    <col min="5" max="5" width="3.57421875" style="10" customWidth="1"/>
    <col min="6" max="6" width="19.7109375" style="10" customWidth="1"/>
    <col min="7" max="7" width="22.7109375" style="10" customWidth="1"/>
    <col min="8" max="8" width="8.8515625" style="10" customWidth="1"/>
    <col min="9" max="9" width="16.7109375" style="10" customWidth="1"/>
    <col min="10" max="10" width="12.7109375" style="10" customWidth="1"/>
    <col min="11" max="11" width="1.28515625" style="10" hidden="1" customWidth="1"/>
    <col min="12" max="12" width="20.8515625" style="11" hidden="1" customWidth="1"/>
    <col min="13" max="13" width="18.00390625" style="10" customWidth="1"/>
    <col min="14" max="14" width="14.57421875" style="10" customWidth="1"/>
    <col min="15" max="15" width="19.140625" style="10" customWidth="1"/>
    <col min="16" max="16" width="18.57421875" style="10" customWidth="1"/>
    <col min="17" max="17" width="18.7109375" style="10" customWidth="1"/>
    <col min="18" max="18" width="19.28125" style="10" customWidth="1"/>
    <col min="19" max="19" width="0.85546875" style="10" customWidth="1"/>
    <col min="20" max="20" width="16.7109375" style="10" customWidth="1"/>
    <col min="21" max="22" width="15.7109375" style="10" customWidth="1"/>
    <col min="23" max="23" width="4.7109375" style="10" customWidth="1"/>
    <col min="24" max="24" width="26.7109375" style="10" customWidth="1"/>
    <col min="25" max="25" width="25.7109375" style="10" customWidth="1"/>
    <col min="26" max="26" width="15.57421875" style="10" customWidth="1"/>
    <col min="27" max="28" width="23.7109375" style="10" customWidth="1"/>
    <col min="29" max="16384" width="9.140625" style="10" customWidth="1"/>
  </cols>
  <sheetData>
    <row r="1" spans="1:28" s="5" customFormat="1" ht="27">
      <c r="A1" s="1081" t="s">
        <v>90</v>
      </c>
      <c r="B1" s="1081"/>
      <c r="C1" s="1081"/>
      <c r="D1" s="1081"/>
      <c r="E1" s="1081"/>
      <c r="F1" s="1081"/>
      <c r="G1" s="1081"/>
      <c r="H1" s="1081"/>
      <c r="I1" s="1081"/>
      <c r="J1" s="1081"/>
      <c r="K1" s="1081"/>
      <c r="L1" s="1081"/>
      <c r="M1" s="1081"/>
      <c r="N1" s="1081"/>
      <c r="O1" s="1081"/>
      <c r="P1" s="1081"/>
      <c r="Q1" s="1081"/>
      <c r="R1" s="1081"/>
      <c r="S1" s="1081"/>
      <c r="T1" s="1081"/>
      <c r="U1" s="1081"/>
      <c r="V1" s="1081"/>
      <c r="W1" s="1081"/>
      <c r="X1" s="1081"/>
      <c r="Y1" s="1081"/>
      <c r="Z1" s="1081"/>
      <c r="AA1" s="1081"/>
      <c r="AB1" s="1081"/>
    </row>
    <row r="2" spans="1:28" s="5" customFormat="1" ht="15.75">
      <c r="A2" s="1082" t="s">
        <v>139</v>
      </c>
      <c r="B2" s="1082"/>
      <c r="C2" s="1082"/>
      <c r="D2" s="1082"/>
      <c r="E2" s="1082"/>
      <c r="F2" s="1082"/>
      <c r="G2" s="1082"/>
      <c r="H2" s="1082"/>
      <c r="I2" s="1082"/>
      <c r="J2" s="1082"/>
      <c r="K2" s="1082"/>
      <c r="L2" s="1082"/>
      <c r="M2" s="1082"/>
      <c r="N2" s="1082"/>
      <c r="O2" s="1082"/>
      <c r="P2" s="1082"/>
      <c r="Q2" s="1082"/>
      <c r="R2" s="1082"/>
      <c r="S2" s="1082"/>
      <c r="T2" s="1082"/>
      <c r="U2" s="1082"/>
      <c r="V2" s="1082"/>
      <c r="W2" s="1082"/>
      <c r="X2" s="1082"/>
      <c r="Y2" s="1082"/>
      <c r="Z2" s="1082"/>
      <c r="AA2" s="1082"/>
      <c r="AB2" s="1082"/>
    </row>
    <row r="3" spans="1:28" s="5" customFormat="1" ht="18">
      <c r="A3" s="6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5" customFormat="1" ht="49.5" customHeight="1">
      <c r="A4" s="63"/>
      <c r="E4" s="1067" t="s">
        <v>106</v>
      </c>
      <c r="F4" s="1067"/>
      <c r="G4" s="204" t="s">
        <v>311</v>
      </c>
      <c r="I4" s="62" t="s">
        <v>103</v>
      </c>
      <c r="J4" s="67" t="s">
        <v>162</v>
      </c>
      <c r="K4" s="56"/>
      <c r="L4" s="7"/>
      <c r="M4" s="1068" t="s">
        <v>104</v>
      </c>
      <c r="N4" s="1068"/>
      <c r="O4" s="1069" t="s">
        <v>307</v>
      </c>
      <c r="P4" s="1070"/>
      <c r="Q4" s="1070"/>
      <c r="R4" s="1071"/>
      <c r="S4" s="58"/>
      <c r="T4" s="1068" t="s">
        <v>105</v>
      </c>
      <c r="U4" s="1068"/>
      <c r="V4" s="1062"/>
      <c r="W4" s="1063"/>
      <c r="X4" s="1063"/>
      <c r="Y4" s="1064"/>
      <c r="AB4" s="8"/>
    </row>
    <row r="5" s="5" customFormat="1" ht="12" customHeight="1">
      <c r="A5" s="13"/>
    </row>
    <row r="6" spans="1:27" s="5" customFormat="1" ht="64.5" customHeight="1">
      <c r="A6" s="13"/>
      <c r="C6" s="1086" t="s">
        <v>107</v>
      </c>
      <c r="D6" s="1086"/>
      <c r="E6" s="1086"/>
      <c r="F6" s="1086"/>
      <c r="G6" s="1069" t="s">
        <v>310</v>
      </c>
      <c r="H6" s="1070"/>
      <c r="I6" s="1070"/>
      <c r="J6" s="1070"/>
      <c r="K6" s="1070"/>
      <c r="L6" s="1070"/>
      <c r="M6" s="1070"/>
      <c r="N6" s="1071"/>
      <c r="O6" s="1086" t="s">
        <v>102</v>
      </c>
      <c r="P6" s="1087"/>
      <c r="Q6" s="1072" t="str">
        <f>CustomizedSchReg!M1</f>
        <v>   2014 - 2015</v>
      </c>
      <c r="R6" s="1073"/>
      <c r="S6" s="59"/>
      <c r="T6" s="1076" t="s">
        <v>108</v>
      </c>
      <c r="U6" s="1076"/>
      <c r="V6" s="1077">
        <f>CustomizedSchReg!H1</f>
        <v>9</v>
      </c>
      <c r="W6" s="1078"/>
      <c r="X6" s="9" t="s">
        <v>109</v>
      </c>
      <c r="Y6" s="1043" t="str">
        <f>CustomizedSchReg!J1</f>
        <v>   DIAMOND</v>
      </c>
      <c r="Z6" s="1044"/>
      <c r="AA6" s="182"/>
    </row>
    <row r="7" ht="15.75" customHeight="1">
      <c r="A7" s="64"/>
    </row>
    <row r="8" spans="1:28" s="12" customFormat="1" ht="42" customHeight="1">
      <c r="A8" s="1083"/>
      <c r="B8" s="1085" t="s">
        <v>87</v>
      </c>
      <c r="C8" s="1088" t="s">
        <v>112</v>
      </c>
      <c r="D8" s="1089"/>
      <c r="E8" s="1089"/>
      <c r="F8" s="1089"/>
      <c r="G8" s="1090"/>
      <c r="H8" s="1074" t="s">
        <v>91</v>
      </c>
      <c r="I8" s="1074" t="s">
        <v>141</v>
      </c>
      <c r="J8" s="1097" t="s">
        <v>157</v>
      </c>
      <c r="K8" s="1088" t="s">
        <v>133</v>
      </c>
      <c r="L8" s="1090"/>
      <c r="M8" s="1074" t="s">
        <v>84</v>
      </c>
      <c r="N8" s="1074" t="s">
        <v>134</v>
      </c>
      <c r="O8" s="1074" t="s">
        <v>83</v>
      </c>
      <c r="P8" s="1075" t="s">
        <v>82</v>
      </c>
      <c r="Q8" s="1075"/>
      <c r="R8" s="1075"/>
      <c r="S8" s="1075"/>
      <c r="T8" s="1075"/>
      <c r="U8" s="1075" t="s">
        <v>137</v>
      </c>
      <c r="V8" s="1075"/>
      <c r="W8" s="1075"/>
      <c r="X8" s="1075"/>
      <c r="Y8" s="1065" t="s">
        <v>155</v>
      </c>
      <c r="Z8" s="1094"/>
      <c r="AA8" s="1096" t="s">
        <v>138</v>
      </c>
      <c r="AB8" s="69" t="s">
        <v>158</v>
      </c>
    </row>
    <row r="9" spans="1:28" s="13" customFormat="1" ht="90" customHeight="1">
      <c r="A9" s="1084"/>
      <c r="B9" s="1085"/>
      <c r="C9" s="1091"/>
      <c r="D9" s="1092"/>
      <c r="E9" s="1092"/>
      <c r="F9" s="1092"/>
      <c r="G9" s="1093"/>
      <c r="H9" s="1074"/>
      <c r="I9" s="1074"/>
      <c r="J9" s="1098"/>
      <c r="K9" s="1091"/>
      <c r="L9" s="1093"/>
      <c r="M9" s="1074"/>
      <c r="N9" s="1074"/>
      <c r="O9" s="1074"/>
      <c r="P9" s="4" t="s">
        <v>140</v>
      </c>
      <c r="Q9" s="4" t="s">
        <v>32</v>
      </c>
      <c r="R9" s="4" t="s">
        <v>114</v>
      </c>
      <c r="S9" s="1065" t="s">
        <v>58</v>
      </c>
      <c r="T9" s="1066"/>
      <c r="U9" s="1065" t="s">
        <v>135</v>
      </c>
      <c r="V9" s="1066"/>
      <c r="W9" s="1065" t="s">
        <v>136</v>
      </c>
      <c r="X9" s="1066"/>
      <c r="Y9" s="3" t="s">
        <v>101</v>
      </c>
      <c r="Z9" s="57" t="s">
        <v>154</v>
      </c>
      <c r="AA9" s="1096"/>
      <c r="AB9" s="81" t="s">
        <v>89</v>
      </c>
    </row>
    <row r="10" spans="1:28" ht="45.75" customHeight="1">
      <c r="A10" s="66">
        <v>1</v>
      </c>
      <c r="B10" s="184">
        <f>CustomizedSchReg!B7</f>
        <v>304091121526</v>
      </c>
      <c r="C10" s="68"/>
      <c r="D10" s="1095" t="str">
        <f>CONCATENATE(CustomizedSchReg!C7,",   ",CustomizedSchReg!D7,"   ",CustomizedSchReg!E7)</f>
        <v>Asio,   Danny   Aguid</v>
      </c>
      <c r="E10" s="1095"/>
      <c r="F10" s="1095"/>
      <c r="G10" s="1095"/>
      <c r="H10" s="196" t="s">
        <v>1</v>
      </c>
      <c r="I10" s="183">
        <f>CustomizedSchReg!H7</f>
        <v>36105</v>
      </c>
      <c r="J10" s="196">
        <f>CustomizedSchReg!I7</f>
        <v>15</v>
      </c>
      <c r="K10" s="1099"/>
      <c r="L10" s="1100"/>
      <c r="M10" s="197" t="str">
        <f>CustomizedSchReg!K7</f>
        <v>CEBUANO</v>
      </c>
      <c r="N10" s="197" t="str">
        <f>CustomizedSchReg!L7</f>
        <v>None</v>
      </c>
      <c r="O10" s="197">
        <f>CustomizedSchReg!M7</f>
        <v>0</v>
      </c>
      <c r="P10" s="185" t="str">
        <f>CustomizedSchReg!N7</f>
        <v>Sto. Niño</v>
      </c>
      <c r="Q10" s="185" t="str">
        <f>CustomizedSchReg!O7</f>
        <v>Lapasan</v>
      </c>
      <c r="R10" s="185" t="str">
        <f>CustomizedSchReg!P7</f>
        <v>CAGAYAN DE ORO CITY</v>
      </c>
      <c r="S10" s="1079" t="str">
        <f>CustomizedSchReg!Q7</f>
        <v>MISAMIS ORIENTAL</v>
      </c>
      <c r="T10" s="1080"/>
      <c r="U10" s="1079" t="str">
        <f>CustomizedSchReg!R7</f>
        <v>Virgilio Estaciones Añana</v>
      </c>
      <c r="V10" s="1080"/>
      <c r="W10" s="1079" t="str">
        <f>CustomizedSchReg!S7</f>
        <v>Lelia Petalcorin Mendiola</v>
      </c>
      <c r="X10" s="1080"/>
      <c r="Y10" s="185">
        <f>CustomizedSchReg!T7</f>
        <v>0</v>
      </c>
      <c r="Z10" s="185">
        <f>CustomizedSchReg!U7</f>
        <v>0</v>
      </c>
      <c r="AA10" s="185" t="str">
        <f>CustomizedSchReg!V7</f>
        <v>(0906) 912-1234</v>
      </c>
      <c r="AB10" s="185"/>
    </row>
    <row r="11" spans="1:28" ht="45.75" customHeight="1">
      <c r="A11" s="66">
        <v>2</v>
      </c>
      <c r="B11" s="184">
        <f>CustomizedSchReg!B8</f>
        <v>304091110270</v>
      </c>
      <c r="C11" s="68"/>
      <c r="D11" s="1095" t="str">
        <f>CONCATENATE(CustomizedSchReg!C8,",   ",CustomizedSchReg!D8,"   ",CustomizedSchReg!E8)</f>
        <v>Madrid,   Jerry   P</v>
      </c>
      <c r="E11" s="1095"/>
      <c r="F11" s="1095"/>
      <c r="G11" s="1095"/>
      <c r="H11" s="196" t="s">
        <v>1</v>
      </c>
      <c r="I11" s="183">
        <f>CustomizedSchReg!H8</f>
        <v>36052</v>
      </c>
      <c r="J11" s="196">
        <f>CustomizedSchReg!I8</f>
        <v>15</v>
      </c>
      <c r="K11" s="1099"/>
      <c r="L11" s="1100"/>
      <c r="M11" s="197" t="str">
        <f>CustomizedSchReg!K8</f>
        <v>CEBUANO</v>
      </c>
      <c r="N11" s="197" t="str">
        <f>CustomizedSchReg!L8</f>
        <v>None</v>
      </c>
      <c r="O11" s="197" t="str">
        <f>CustomizedSchReg!M8</f>
        <v>Catholic</v>
      </c>
      <c r="P11" s="185" t="str">
        <f>CustomizedSchReg!N8</f>
        <v>Zone 6, Calaanan</v>
      </c>
      <c r="Q11" s="185" t="str">
        <f>CustomizedSchReg!O8</f>
        <v>Canitoan</v>
      </c>
      <c r="R11" s="185" t="str">
        <f>CustomizedSchReg!P8</f>
        <v>CAGAYAN DE ORO CITY</v>
      </c>
      <c r="S11" s="1079" t="str">
        <f>CustomizedSchReg!Q8</f>
        <v>MISAMIS ORIENTAL</v>
      </c>
      <c r="T11" s="1080"/>
      <c r="U11" s="1079" t="str">
        <f>CustomizedSchReg!R8</f>
        <v>Ernesto Cabalu Costosa</v>
      </c>
      <c r="V11" s="1080"/>
      <c r="W11" s="1079" t="str">
        <f>CustomizedSchReg!S8</f>
        <v>Ma. Glenda Galendez Ampo</v>
      </c>
      <c r="X11" s="1080"/>
      <c r="Y11" s="185">
        <f>CustomizedSchReg!T8</f>
        <v>0</v>
      </c>
      <c r="Z11" s="185">
        <f>CustomizedSchReg!U8</f>
        <v>0</v>
      </c>
      <c r="AA11" s="185" t="str">
        <f>CustomizedSchReg!V8</f>
        <v>(0936) 778-8482</v>
      </c>
      <c r="AB11" s="185"/>
    </row>
    <row r="12" spans="1:28" s="562" customFormat="1" ht="45.75" customHeight="1">
      <c r="A12" s="555">
        <v>3</v>
      </c>
      <c r="B12" s="556">
        <f>CustomizedSchReg!B9</f>
        <v>304091110325</v>
      </c>
      <c r="C12" s="557"/>
      <c r="D12" s="1042" t="str">
        <f>CONCATENATE(CustomizedSchReg!C9,",   ",CustomizedSchReg!D9,"   ",CustomizedSchReg!E9)</f>
        <v>DUA,   Kenneth Ray   Balolong</v>
      </c>
      <c r="E12" s="1042"/>
      <c r="F12" s="1042"/>
      <c r="G12" s="1042"/>
      <c r="H12" s="558" t="s">
        <v>1</v>
      </c>
      <c r="I12" s="559">
        <f>CustomizedSchReg!H9</f>
        <v>35971</v>
      </c>
      <c r="J12" s="558">
        <f>CustomizedSchReg!I9</f>
        <v>15</v>
      </c>
      <c r="K12" s="1045"/>
      <c r="L12" s="1046"/>
      <c r="M12" s="560" t="str">
        <f>CustomizedSchReg!K9</f>
        <v>CEBUANO</v>
      </c>
      <c r="N12" s="560" t="str">
        <f>CustomizedSchReg!L9</f>
        <v>None</v>
      </c>
      <c r="O12" s="560" t="str">
        <f>CustomizedSchReg!M9</f>
        <v>Catholic</v>
      </c>
      <c r="P12" s="561" t="str">
        <f>CustomizedSchReg!N9</f>
        <v>Piaping Puti</v>
      </c>
      <c r="Q12" s="561" t="str">
        <f>CustomizedSchReg!O9</f>
        <v>Macabalan</v>
      </c>
      <c r="R12" s="561" t="str">
        <f>CustomizedSchReg!P9</f>
        <v>CAGAYAN DE ORO CITY</v>
      </c>
      <c r="S12" s="1040" t="str">
        <f>CustomizedSchReg!Q9</f>
        <v>MISAMIS ORIENTAL</v>
      </c>
      <c r="T12" s="1041"/>
      <c r="U12" s="1040" t="str">
        <f>CustomizedSchReg!R9</f>
        <v>Reynaldo Justol Dua</v>
      </c>
      <c r="V12" s="1041"/>
      <c r="W12" s="1040" t="str">
        <f>CustomizedSchReg!S9</f>
        <v>Jorie Bongcawel Balolong</v>
      </c>
      <c r="X12" s="1041"/>
      <c r="Y12" s="561">
        <f>CustomizedSchReg!T9</f>
        <v>0</v>
      </c>
      <c r="Z12" s="561">
        <f>CustomizedSchReg!U9</f>
        <v>0</v>
      </c>
      <c r="AA12" s="561">
        <f>CustomizedSchReg!V9</f>
        <v>0</v>
      </c>
      <c r="AB12" s="561"/>
    </row>
    <row r="13" spans="1:28" s="562" customFormat="1" ht="45.75" customHeight="1">
      <c r="A13" s="555">
        <v>4</v>
      </c>
      <c r="B13" s="556">
        <f>CustomizedSchReg!B10</f>
        <v>304091120519</v>
      </c>
      <c r="C13" s="563"/>
      <c r="D13" s="1042" t="str">
        <f>CONCATENATE(CustomizedSchReg!C10,",   ",CustomizedSchReg!D10,"   ",CustomizedSchReg!E10)</f>
        <v>GAMALI,   Reynante   Banaag</v>
      </c>
      <c r="E13" s="1042"/>
      <c r="F13" s="1042"/>
      <c r="G13" s="1042"/>
      <c r="H13" s="558" t="s">
        <v>1</v>
      </c>
      <c r="I13" s="559">
        <f>CustomizedSchReg!H10</f>
        <v>35589</v>
      </c>
      <c r="J13" s="558">
        <f>CustomizedSchReg!I10</f>
        <v>16</v>
      </c>
      <c r="K13" s="1045"/>
      <c r="L13" s="1046"/>
      <c r="M13" s="560" t="str">
        <f>CustomizedSchReg!K10</f>
        <v>CEBUANO</v>
      </c>
      <c r="N13" s="560" t="str">
        <f>CustomizedSchReg!L10</f>
        <v>None</v>
      </c>
      <c r="O13" s="560" t="str">
        <f>CustomizedSchReg!M10</f>
        <v>Catholic</v>
      </c>
      <c r="P13" s="561" t="str">
        <f>CustomizedSchReg!N10</f>
        <v>Zone 10, Upper</v>
      </c>
      <c r="Q13" s="561" t="str">
        <f>CustomizedSchReg!O10</f>
        <v>Carmen</v>
      </c>
      <c r="R13" s="561" t="str">
        <f>CustomizedSchReg!P10</f>
        <v>CAGAYAN DE ORO CITY</v>
      </c>
      <c r="S13" s="1040" t="str">
        <f>CustomizedSchReg!Q10</f>
        <v>MISAMIS ORIENTAL</v>
      </c>
      <c r="T13" s="1041"/>
      <c r="U13" s="1040" t="str">
        <f>CustomizedSchReg!R10</f>
        <v>Ronnie David Acenas Gamali</v>
      </c>
      <c r="V13" s="1041"/>
      <c r="W13" s="1040" t="str">
        <f>CustomizedSchReg!S10</f>
        <v>Presentacion Borgonios Banaag</v>
      </c>
      <c r="X13" s="1041"/>
      <c r="Y13" s="561">
        <f>CustomizedSchReg!T10</f>
        <v>0</v>
      </c>
      <c r="Z13" s="561">
        <f>CustomizedSchReg!U10</f>
        <v>0</v>
      </c>
      <c r="AA13" s="561" t="str">
        <f>CustomizedSchReg!V10</f>
        <v>(0928) 137-9501</v>
      </c>
      <c r="AB13" s="561"/>
    </row>
    <row r="14" spans="1:28" s="562" customFormat="1" ht="45.75" customHeight="1">
      <c r="A14" s="555">
        <v>5</v>
      </c>
      <c r="B14" s="556">
        <f>CustomizedSchReg!B11</f>
        <v>304091110451</v>
      </c>
      <c r="C14" s="563"/>
      <c r="D14" s="1042" t="str">
        <f>CONCATENATE(CustomizedSchReg!C11,",   ",CustomizedSchReg!D11,"   ",CustomizedSchReg!E11)</f>
        <v>IGNACIO,   Carl Angelo   Monton</v>
      </c>
      <c r="E14" s="1042"/>
      <c r="F14" s="1042"/>
      <c r="G14" s="1042"/>
      <c r="H14" s="558" t="s">
        <v>1</v>
      </c>
      <c r="I14" s="559" t="str">
        <f>CustomizedSchReg!H11</f>
        <v>16/16/1994</v>
      </c>
      <c r="J14" s="558">
        <f>CustomizedSchReg!I11</f>
        <v>19</v>
      </c>
      <c r="K14" s="1045"/>
      <c r="L14" s="1046"/>
      <c r="M14" s="560" t="str">
        <f>CustomizedSchReg!K11</f>
        <v>CEBUANO</v>
      </c>
      <c r="N14" s="560" t="str">
        <f>CustomizedSchReg!L11</f>
        <v>None</v>
      </c>
      <c r="O14" s="560" t="str">
        <f>CustomizedSchReg!M11</f>
        <v>Catholic</v>
      </c>
      <c r="P14" s="561" t="str">
        <f>CustomizedSchReg!N11</f>
        <v>B-10, L-4, Villamor Sbdv.</v>
      </c>
      <c r="Q14" s="561" t="str">
        <f>CustomizedSchReg!O11</f>
        <v>Iponan</v>
      </c>
      <c r="R14" s="561" t="str">
        <f>CustomizedSchReg!P11</f>
        <v>CAGAYAN DE ORO CITY</v>
      </c>
      <c r="S14" s="1040" t="str">
        <f>CustomizedSchReg!Q11</f>
        <v>MISAMIS ORIENTAL</v>
      </c>
      <c r="T14" s="1041"/>
      <c r="U14" s="1040" t="str">
        <f>CustomizedSchReg!R11</f>
        <v>Manuel Torres Ignacio</v>
      </c>
      <c r="V14" s="1041"/>
      <c r="W14" s="1040" t="str">
        <f>CustomizedSchReg!S11</f>
        <v>Emellie Abellanosa Monton</v>
      </c>
      <c r="X14" s="1041"/>
      <c r="Y14" s="561">
        <f>CustomizedSchReg!T11</f>
        <v>0</v>
      </c>
      <c r="Z14" s="561">
        <f>CustomizedSchReg!U11</f>
        <v>0</v>
      </c>
      <c r="AA14" s="561" t="str">
        <f>CustomizedSchReg!V11</f>
        <v>(0906) 460-1418</v>
      </c>
      <c r="AB14" s="561"/>
    </row>
    <row r="15" spans="1:28" s="562" customFormat="1" ht="45.75" customHeight="1">
      <c r="A15" s="555">
        <v>6</v>
      </c>
      <c r="B15" s="556">
        <f>CustomizedSchReg!B12</f>
        <v>304091110508</v>
      </c>
      <c r="C15" s="557"/>
      <c r="D15" s="1042" t="str">
        <f>CONCATENATE(CustomizedSchReg!C12,",   ",CustomizedSchReg!D12,"   ",CustomizedSchReg!E12)</f>
        <v>LAGO,   Carll Mark   Alivio</v>
      </c>
      <c r="E15" s="1042"/>
      <c r="F15" s="1042"/>
      <c r="G15" s="1042"/>
      <c r="H15" s="558" t="s">
        <v>1</v>
      </c>
      <c r="I15" s="559">
        <f>CustomizedSchReg!H12</f>
        <v>36037</v>
      </c>
      <c r="J15" s="558">
        <f>CustomizedSchReg!I12</f>
        <v>15</v>
      </c>
      <c r="K15" s="1045"/>
      <c r="L15" s="1046"/>
      <c r="M15" s="560" t="str">
        <f>CustomizedSchReg!K12</f>
        <v>CEBUANO</v>
      </c>
      <c r="N15" s="560" t="str">
        <f>CustomizedSchReg!L12</f>
        <v>None</v>
      </c>
      <c r="O15" s="560" t="str">
        <f>CustomizedSchReg!M12</f>
        <v>Catholic</v>
      </c>
      <c r="P15" s="561" t="str">
        <f>CustomizedSchReg!N12</f>
        <v>Lago Compound</v>
      </c>
      <c r="Q15" s="561" t="str">
        <f>CustomizedSchReg!O12</f>
        <v>Kauswagan</v>
      </c>
      <c r="R15" s="561" t="str">
        <f>CustomizedSchReg!P12</f>
        <v>CAGAYAN DE ORO CITY</v>
      </c>
      <c r="S15" s="1040" t="str">
        <f>CustomizedSchReg!Q12</f>
        <v>MISAMIS ORIENTAL</v>
      </c>
      <c r="T15" s="1041"/>
      <c r="U15" s="1040" t="str">
        <f>CustomizedSchReg!R12</f>
        <v>Ronnie Monares Lago</v>
      </c>
      <c r="V15" s="1041"/>
      <c r="W15" s="1040" t="str">
        <f>CustomizedSchReg!S12</f>
        <v>Mary Jean Villavelez Alivio</v>
      </c>
      <c r="X15" s="1041"/>
      <c r="Y15" s="561">
        <f>CustomizedSchReg!T12</f>
        <v>0</v>
      </c>
      <c r="Z15" s="561">
        <f>CustomizedSchReg!U12</f>
        <v>0</v>
      </c>
      <c r="AA15" s="561" t="str">
        <f>CustomizedSchReg!V12</f>
        <v>(0926) 191-8380</v>
      </c>
      <c r="AB15" s="561"/>
    </row>
    <row r="16" spans="1:28" s="562" customFormat="1" ht="45.75" customHeight="1">
      <c r="A16" s="555">
        <v>7</v>
      </c>
      <c r="B16" s="556">
        <f>CustomizedSchReg!B13</f>
        <v>304091110557</v>
      </c>
      <c r="C16" s="563"/>
      <c r="D16" s="1042" t="str">
        <f>CONCATENATE(CustomizedSchReg!C13,",   ",CustomizedSchReg!D13,"   ",CustomizedSchReg!E13)</f>
        <v>LOOR,   Jevs   Cayetuna</v>
      </c>
      <c r="E16" s="1042"/>
      <c r="F16" s="1042"/>
      <c r="G16" s="1042"/>
      <c r="H16" s="558" t="s">
        <v>1</v>
      </c>
      <c r="I16" s="559">
        <f>CustomizedSchReg!H13</f>
        <v>35816</v>
      </c>
      <c r="J16" s="558">
        <f>CustomizedSchReg!I13</f>
        <v>16</v>
      </c>
      <c r="K16" s="1045"/>
      <c r="L16" s="1046"/>
      <c r="M16" s="560" t="str">
        <f>CustomizedSchReg!K13</f>
        <v>CEBUANO</v>
      </c>
      <c r="N16" s="560" t="str">
        <f>CustomizedSchReg!L13</f>
        <v>None</v>
      </c>
      <c r="O16" s="560" t="str">
        <f>CustomizedSchReg!M13</f>
        <v>Catholic</v>
      </c>
      <c r="P16" s="561" t="str">
        <f>CustomizedSchReg!N13</f>
        <v>Piaping Puti</v>
      </c>
      <c r="Q16" s="561" t="str">
        <f>CustomizedSchReg!O13</f>
        <v>Macabalan</v>
      </c>
      <c r="R16" s="561" t="str">
        <f>CustomizedSchReg!P13</f>
        <v>CAGAYAN DE ORO CITY</v>
      </c>
      <c r="S16" s="1040" t="str">
        <f>CustomizedSchReg!Q13</f>
        <v>MISAMIS ORIENTAL</v>
      </c>
      <c r="T16" s="1041"/>
      <c r="U16" s="1040" t="str">
        <f>CustomizedSchReg!R13</f>
        <v>Florentino Allena Loor,  Jr.</v>
      </c>
      <c r="V16" s="1041"/>
      <c r="W16" s="1040" t="str">
        <f>CustomizedSchReg!S13</f>
        <v>Juvy Certipico Cayetuna</v>
      </c>
      <c r="X16" s="1041"/>
      <c r="Y16" s="561">
        <f>CustomizedSchReg!T13</f>
        <v>0</v>
      </c>
      <c r="Z16" s="561">
        <f>CustomizedSchReg!U13</f>
        <v>0</v>
      </c>
      <c r="AA16" s="561" t="str">
        <f>CustomizedSchReg!V13</f>
        <v>(0906) 946-4442</v>
      </c>
      <c r="AB16" s="561"/>
    </row>
    <row r="17" spans="1:28" s="562" customFormat="1" ht="45.75" customHeight="1">
      <c r="A17" s="555">
        <v>8</v>
      </c>
      <c r="B17" s="556">
        <f>CustomizedSchReg!B14</f>
        <v>304091110567</v>
      </c>
      <c r="C17" s="557"/>
      <c r="D17" s="1042" t="str">
        <f>CONCATENATE(CustomizedSchReg!C14,",   ",CustomizedSchReg!D14,"   ",CustomizedSchReg!E14)</f>
        <v>LUMACAD,   John Niño   Erolan</v>
      </c>
      <c r="E17" s="1042"/>
      <c r="F17" s="1042"/>
      <c r="G17" s="1042"/>
      <c r="H17" s="558" t="s">
        <v>1</v>
      </c>
      <c r="I17" s="559">
        <f>CustomizedSchReg!H14</f>
        <v>36177</v>
      </c>
      <c r="J17" s="558">
        <f>CustomizedSchReg!I14</f>
        <v>14</v>
      </c>
      <c r="K17" s="1045"/>
      <c r="L17" s="1046"/>
      <c r="M17" s="560" t="str">
        <f>CustomizedSchReg!K14</f>
        <v>CEBUANO</v>
      </c>
      <c r="N17" s="560" t="str">
        <f>CustomizedSchReg!L14</f>
        <v>None</v>
      </c>
      <c r="O17" s="560" t="str">
        <f>CustomizedSchReg!M14</f>
        <v>Catholic</v>
      </c>
      <c r="P17" s="561" t="str">
        <f>CustomizedSchReg!N14</f>
        <v>Zone 8</v>
      </c>
      <c r="Q17" s="561" t="str">
        <f>CustomizedSchReg!O14</f>
        <v>Cugman</v>
      </c>
      <c r="R17" s="561" t="str">
        <f>CustomizedSchReg!P14</f>
        <v>CAGAYAN DE ORO CITY</v>
      </c>
      <c r="S17" s="1040" t="str">
        <f>CustomizedSchReg!Q14</f>
        <v>MISAMIS ORIENTAL</v>
      </c>
      <c r="T17" s="1041"/>
      <c r="U17" s="1040" t="str">
        <f>CustomizedSchReg!R14</f>
        <v>Ruben Salo Lumacad</v>
      </c>
      <c r="V17" s="1041"/>
      <c r="W17" s="1040" t="str">
        <f>CustomizedSchReg!S14</f>
        <v>Rowena Trumata Erolan</v>
      </c>
      <c r="X17" s="1041"/>
      <c r="Y17" s="561">
        <f>CustomizedSchReg!T14</f>
        <v>0</v>
      </c>
      <c r="Z17" s="561">
        <f>CustomizedSchReg!U14</f>
        <v>0</v>
      </c>
      <c r="AA17" s="561" t="str">
        <f>CustomizedSchReg!V14</f>
        <v>(0935) 518-1335</v>
      </c>
      <c r="AB17" s="561"/>
    </row>
    <row r="18" spans="1:28" s="562" customFormat="1" ht="45.75" customHeight="1">
      <c r="A18" s="555">
        <v>9</v>
      </c>
      <c r="B18" s="556">
        <f>CustomizedSchReg!B15</f>
        <v>304091120520</v>
      </c>
      <c r="C18" s="563"/>
      <c r="D18" s="1042" t="str">
        <f>CONCATENATE(CustomizedSchReg!C15,",   ",CustomizedSchReg!D15,"   ",CustomizedSchReg!E15)</f>
        <v>MACABUAC,   Christian Felix   Bullecer</v>
      </c>
      <c r="E18" s="1042"/>
      <c r="F18" s="1042"/>
      <c r="G18" s="1042"/>
      <c r="H18" s="558" t="s">
        <v>1</v>
      </c>
      <c r="I18" s="559">
        <f>CustomizedSchReg!H15</f>
        <v>36139</v>
      </c>
      <c r="J18" s="558">
        <f>CustomizedSchReg!I15</f>
        <v>15</v>
      </c>
      <c r="K18" s="1045"/>
      <c r="L18" s="1046"/>
      <c r="M18" s="560" t="str">
        <f>CustomizedSchReg!K15</f>
        <v>CEBUANO</v>
      </c>
      <c r="N18" s="560" t="str">
        <f>CustomizedSchReg!L15</f>
        <v>None</v>
      </c>
      <c r="O18" s="560" t="str">
        <f>CustomizedSchReg!M15</f>
        <v>Catholic</v>
      </c>
      <c r="P18" s="561" t="str">
        <f>CustomizedSchReg!N15</f>
        <v>Seaside Kolambog</v>
      </c>
      <c r="Q18" s="561" t="str">
        <f>CustomizedSchReg!O15</f>
        <v>Lapasan</v>
      </c>
      <c r="R18" s="561" t="str">
        <f>CustomizedSchReg!P15</f>
        <v>CAGAYAN DE ORO CITY</v>
      </c>
      <c r="S18" s="1040" t="str">
        <f>CustomizedSchReg!Q15</f>
        <v>MISAMIS ORIENTAL</v>
      </c>
      <c r="T18" s="1041"/>
      <c r="U18" s="1040" t="str">
        <f>CustomizedSchReg!R15</f>
        <v>Chito Anora Macabuac</v>
      </c>
      <c r="V18" s="1041"/>
      <c r="W18" s="1040" t="str">
        <f>CustomizedSchReg!S15</f>
        <v>Marilyn Tabique Bullecer</v>
      </c>
      <c r="X18" s="1041"/>
      <c r="Y18" s="561">
        <f>CustomizedSchReg!T15</f>
        <v>0</v>
      </c>
      <c r="Z18" s="561">
        <f>CustomizedSchReg!U15</f>
        <v>0</v>
      </c>
      <c r="AA18" s="561" t="str">
        <f>CustomizedSchReg!V15</f>
        <v>(0935) 475-9770</v>
      </c>
      <c r="AB18" s="561"/>
    </row>
    <row r="19" spans="1:28" s="562" customFormat="1" ht="45.75" customHeight="1">
      <c r="A19" s="555">
        <v>10</v>
      </c>
      <c r="B19" s="556">
        <f>CustomizedSchReg!B16</f>
        <v>304091121443</v>
      </c>
      <c r="C19" s="557"/>
      <c r="D19" s="1042" t="str">
        <f>CONCATENATE(CustomizedSchReg!C16,",   ",CustomizedSchReg!D16,"   ",CustomizedSchReg!E16)</f>
        <v>MAGLUNSOD,   James Matheu   Gultiano</v>
      </c>
      <c r="E19" s="1042"/>
      <c r="F19" s="1042"/>
      <c r="G19" s="1042"/>
      <c r="H19" s="558" t="s">
        <v>1</v>
      </c>
      <c r="I19" s="559">
        <f>CustomizedSchReg!H16</f>
        <v>35985</v>
      </c>
      <c r="J19" s="558">
        <f>CustomizedSchReg!I16</f>
        <v>15</v>
      </c>
      <c r="K19" s="1045"/>
      <c r="L19" s="1046"/>
      <c r="M19" s="560" t="str">
        <f>CustomizedSchReg!K16</f>
        <v>CEBUANO</v>
      </c>
      <c r="N19" s="560" t="str">
        <f>CustomizedSchReg!L16</f>
        <v>None</v>
      </c>
      <c r="O19" s="560" t="str">
        <f>CustomizedSchReg!M16</f>
        <v>Catholic</v>
      </c>
      <c r="P19" s="561" t="str">
        <f>CustomizedSchReg!N16</f>
        <v>98 Gumamela Ext.</v>
      </c>
      <c r="Q19" s="561" t="str">
        <f>CustomizedSchReg!O16</f>
        <v>Carmen</v>
      </c>
      <c r="R19" s="561" t="str">
        <f>CustomizedSchReg!P16</f>
        <v>CAGAYAN DE ORO CITY</v>
      </c>
      <c r="S19" s="1040" t="str">
        <f>CustomizedSchReg!Q16</f>
        <v>MISAMIS ORIENTAL</v>
      </c>
      <c r="T19" s="1041"/>
      <c r="U19" s="1040" t="str">
        <f>CustomizedSchReg!R16</f>
        <v>Carmelito Madelo Maglunsod</v>
      </c>
      <c r="V19" s="1041"/>
      <c r="W19" s="1040" t="str">
        <f>CustomizedSchReg!S16</f>
        <v>Hipolita Galinato Gultiano</v>
      </c>
      <c r="X19" s="1041"/>
      <c r="Y19" s="561">
        <f>CustomizedSchReg!T16</f>
        <v>0</v>
      </c>
      <c r="Z19" s="561">
        <f>CustomizedSchReg!U16</f>
        <v>0</v>
      </c>
      <c r="AA19" s="561" t="str">
        <f>CustomizedSchReg!V16</f>
        <v>(0935) 512-9648</v>
      </c>
      <c r="AB19" s="561"/>
    </row>
    <row r="20" spans="1:28" s="562" customFormat="1" ht="45.75" customHeight="1">
      <c r="A20" s="555">
        <v>11</v>
      </c>
      <c r="B20" s="556">
        <f>CustomizedSchReg!B17</f>
        <v>304091120882</v>
      </c>
      <c r="C20" s="563"/>
      <c r="D20" s="1042" t="str">
        <f>CONCATENATE(CustomizedSchReg!C17,",   ",CustomizedSchReg!D17,"   ",CustomizedSchReg!E17)</f>
        <v>MANDAMIENTO,   Rusty Geandri   Eduave</v>
      </c>
      <c r="E20" s="1042"/>
      <c r="F20" s="1042"/>
      <c r="G20" s="1042"/>
      <c r="H20" s="558" t="s">
        <v>1</v>
      </c>
      <c r="I20" s="559">
        <f>CustomizedSchReg!H17</f>
        <v>35971</v>
      </c>
      <c r="J20" s="558">
        <f>CustomizedSchReg!I17</f>
        <v>15</v>
      </c>
      <c r="K20" s="1045"/>
      <c r="L20" s="1046"/>
      <c r="M20" s="560" t="str">
        <f>CustomizedSchReg!K17</f>
        <v>CEBUANO</v>
      </c>
      <c r="N20" s="560" t="str">
        <f>CustomizedSchReg!L17</f>
        <v>None</v>
      </c>
      <c r="O20" s="560" t="str">
        <f>CustomizedSchReg!M17</f>
        <v>Catholic</v>
      </c>
      <c r="P20" s="561" t="str">
        <f>CustomizedSchReg!N17</f>
        <v>Zone 5, NHA</v>
      </c>
      <c r="Q20" s="561" t="str">
        <f>CustomizedSchReg!O17</f>
        <v>Kauswagan</v>
      </c>
      <c r="R20" s="561" t="str">
        <f>CustomizedSchReg!P17</f>
        <v>CAGAYAN DE ORO CITY</v>
      </c>
      <c r="S20" s="1040" t="str">
        <f>CustomizedSchReg!Q17</f>
        <v>MISAMIS ORIENTAL</v>
      </c>
      <c r="T20" s="1041"/>
      <c r="U20" s="1040" t="str">
        <f>CustomizedSchReg!R17</f>
        <v>Rito Abregana Mandamiento</v>
      </c>
      <c r="V20" s="1041"/>
      <c r="W20" s="1040" t="str">
        <f>CustomizedSchReg!S17</f>
        <v>Geremia Jupiter Eduave</v>
      </c>
      <c r="X20" s="1041"/>
      <c r="Y20" s="561" t="str">
        <f>CustomizedSchReg!T17</f>
        <v>Rolly Eduave</v>
      </c>
      <c r="Z20" s="561" t="str">
        <f>CustomizedSchReg!U17</f>
        <v>Relative</v>
      </c>
      <c r="AA20" s="561" t="str">
        <f>CustomizedSchReg!V17</f>
        <v>(0998) 403-7279</v>
      </c>
      <c r="AB20" s="561"/>
    </row>
    <row r="21" spans="1:28" s="562" customFormat="1" ht="45.75" customHeight="1">
      <c r="A21" s="555">
        <v>12</v>
      </c>
      <c r="B21" s="556">
        <f>CustomizedSchReg!B18</f>
        <v>304091110676</v>
      </c>
      <c r="C21" s="557"/>
      <c r="D21" s="1042" t="str">
        <f>CONCATENATE(CustomizedSchReg!C18,",   ",CustomizedSchReg!D18,"   ",CustomizedSchReg!E18)</f>
        <v>NAGAC,   Justin John   </v>
      </c>
      <c r="E21" s="1042"/>
      <c r="F21" s="1042"/>
      <c r="G21" s="1042"/>
      <c r="H21" s="558" t="s">
        <v>1</v>
      </c>
      <c r="I21" s="559">
        <f>CustomizedSchReg!H18</f>
        <v>36008</v>
      </c>
      <c r="J21" s="558">
        <f>CustomizedSchReg!I18</f>
        <v>15</v>
      </c>
      <c r="K21" s="1045"/>
      <c r="L21" s="1046"/>
      <c r="M21" s="560" t="str">
        <f>CustomizedSchReg!K18</f>
        <v>CEBUANO</v>
      </c>
      <c r="N21" s="560" t="str">
        <f>CustomizedSchReg!L18</f>
        <v>None</v>
      </c>
      <c r="O21" s="560" t="str">
        <f>CustomizedSchReg!M18</f>
        <v>Protestant</v>
      </c>
      <c r="P21" s="561" t="str">
        <f>CustomizedSchReg!N18</f>
        <v>Zone 5, Bongbongon</v>
      </c>
      <c r="Q21" s="561" t="str">
        <f>CustomizedSchReg!O18</f>
        <v>Kauswagan</v>
      </c>
      <c r="R21" s="561" t="str">
        <f>CustomizedSchReg!P18</f>
        <v>CAGAYAN DE ORO CITY</v>
      </c>
      <c r="S21" s="1040" t="str">
        <f>CustomizedSchReg!Q18</f>
        <v>MISAMIS ORIENTAL</v>
      </c>
      <c r="T21" s="1041"/>
      <c r="U21" s="1040"/>
      <c r="V21" s="1041"/>
      <c r="W21" s="1040" t="str">
        <f>CustomizedSchReg!S18</f>
        <v>Editha Legaspi Nagac</v>
      </c>
      <c r="X21" s="1041"/>
      <c r="Y21" s="561" t="str">
        <f>CustomizedSchReg!T18</f>
        <v>Cristie B. Echem</v>
      </c>
      <c r="Z21" s="561" t="str">
        <f>CustomizedSchReg!U18</f>
        <v>Relative</v>
      </c>
      <c r="AA21" s="561" t="str">
        <f>CustomizedSchReg!V18</f>
        <v>(0926) 898-1372</v>
      </c>
      <c r="AB21" s="561"/>
    </row>
    <row r="22" spans="1:28" s="562" customFormat="1" ht="45.75" customHeight="1">
      <c r="A22" s="555">
        <v>13</v>
      </c>
      <c r="B22" s="556">
        <f>CustomizedSchReg!B19</f>
        <v>304091120017</v>
      </c>
      <c r="C22" s="563"/>
      <c r="D22" s="1042" t="str">
        <f>CONCATENATE(CustomizedSchReg!C19,",   ",CustomizedSchReg!D19,"   ",CustomizedSchReg!E19)</f>
        <v>NOYNAY,   Dave Michael   Saplad</v>
      </c>
      <c r="E22" s="1042"/>
      <c r="F22" s="1042"/>
      <c r="G22" s="1042"/>
      <c r="H22" s="558" t="s">
        <v>1</v>
      </c>
      <c r="I22" s="559">
        <f>CustomizedSchReg!H19</f>
        <v>35998</v>
      </c>
      <c r="J22" s="558">
        <f>CustomizedSchReg!I19</f>
        <v>15</v>
      </c>
      <c r="K22" s="1045"/>
      <c r="L22" s="1046"/>
      <c r="M22" s="560" t="str">
        <f>CustomizedSchReg!K19</f>
        <v>CEBUANO</v>
      </c>
      <c r="N22" s="560" t="str">
        <f>CustomizedSchReg!L19</f>
        <v>None</v>
      </c>
      <c r="O22" s="560" t="str">
        <f>CustomizedSchReg!M19</f>
        <v>Later Day Saints</v>
      </c>
      <c r="P22" s="561" t="str">
        <f>CustomizedSchReg!N19</f>
        <v>Gutter</v>
      </c>
      <c r="Q22" s="561" t="str">
        <f>CustomizedSchReg!O19</f>
        <v>Camaman-an</v>
      </c>
      <c r="R22" s="561" t="str">
        <f>CustomizedSchReg!P19</f>
        <v>CAGAYAN DE ORO CITY</v>
      </c>
      <c r="S22" s="1040" t="str">
        <f>CustomizedSchReg!Q19</f>
        <v>MISAMIS ORIENTAL</v>
      </c>
      <c r="T22" s="1041"/>
      <c r="U22" s="1040" t="str">
        <f>CustomizedSchReg!R19</f>
        <v>Dante Palonpon Noynay</v>
      </c>
      <c r="V22" s="1041"/>
      <c r="W22" s="1040" t="str">
        <f>CustomizedSchReg!S19</f>
        <v>Marissa Pasigay Saplad</v>
      </c>
      <c r="X22" s="1041"/>
      <c r="Y22" s="561">
        <f>CustomizedSchReg!T19</f>
        <v>0</v>
      </c>
      <c r="Z22" s="561">
        <f>CustomizedSchReg!U19</f>
        <v>0</v>
      </c>
      <c r="AA22" s="561" t="str">
        <f>CustomizedSchReg!V19</f>
        <v>(0939) 807-9531</v>
      </c>
      <c r="AB22" s="561"/>
    </row>
    <row r="23" spans="1:28" s="562" customFormat="1" ht="45.75" customHeight="1">
      <c r="A23" s="555">
        <v>14</v>
      </c>
      <c r="B23" s="556">
        <f>CustomizedSchReg!B20</f>
        <v>304091110726</v>
      </c>
      <c r="C23" s="557"/>
      <c r="D23" s="1042" t="str">
        <f>CONCATENATE(CustomizedSchReg!C20,",   ",CustomizedSchReg!D20,"   ",CustomizedSchReg!E20)</f>
        <v>OSIO,   Medar Gino   Luna</v>
      </c>
      <c r="E23" s="1042"/>
      <c r="F23" s="1042"/>
      <c r="G23" s="1042"/>
      <c r="H23" s="558" t="s">
        <v>1</v>
      </c>
      <c r="I23" s="559">
        <f>CustomizedSchReg!H20</f>
        <v>36109</v>
      </c>
      <c r="J23" s="558">
        <f>CustomizedSchReg!I20</f>
        <v>15</v>
      </c>
      <c r="K23" s="1045"/>
      <c r="L23" s="1046"/>
      <c r="M23" s="560" t="str">
        <f>CustomizedSchReg!K20</f>
        <v>CEBUANO</v>
      </c>
      <c r="N23" s="560" t="str">
        <f>CustomizedSchReg!L20</f>
        <v>None</v>
      </c>
      <c r="O23" s="560" t="str">
        <f>CustomizedSchReg!M20</f>
        <v>Catholic</v>
      </c>
      <c r="P23" s="561" t="str">
        <f>CustomizedSchReg!N20</f>
        <v>B-19, L-2, Westfield Sbdv.</v>
      </c>
      <c r="Q23" s="561" t="str">
        <f>CustomizedSchReg!O20</f>
        <v>Iponan</v>
      </c>
      <c r="R23" s="561" t="str">
        <f>CustomizedSchReg!P20</f>
        <v>CAGAYAN DE ORO CITY</v>
      </c>
      <c r="S23" s="1040" t="str">
        <f>CustomizedSchReg!Q20</f>
        <v>MISAMIS ORIENTAL</v>
      </c>
      <c r="T23" s="1041"/>
      <c r="U23" s="1040" t="str">
        <f>CustomizedSchReg!R20</f>
        <v>Medardo Daño Osio</v>
      </c>
      <c r="V23" s="1041"/>
      <c r="W23" s="1040" t="str">
        <f>CustomizedSchReg!S20</f>
        <v>Grace Hermogenes Luna</v>
      </c>
      <c r="X23" s="1041"/>
      <c r="Y23" s="561" t="str">
        <f>CustomizedSchReg!T20</f>
        <v>Flordeliza L. Ladra</v>
      </c>
      <c r="Z23" s="561" t="str">
        <f>CustomizedSchReg!U20</f>
        <v>Relative</v>
      </c>
      <c r="AA23" s="561" t="str">
        <f>CustomizedSchReg!V20</f>
        <v>(0916) 378-3358</v>
      </c>
      <c r="AB23" s="561"/>
    </row>
    <row r="24" spans="1:28" s="562" customFormat="1" ht="45.75" customHeight="1">
      <c r="A24" s="555">
        <v>15</v>
      </c>
      <c r="B24" s="556">
        <f>CustomizedSchReg!B21</f>
        <v>304091081979</v>
      </c>
      <c r="C24" s="563"/>
      <c r="D24" s="1042" t="str">
        <f>CONCATENATE(CustomizedSchReg!C21,",   ",CustomizedSchReg!D21,"   ",CustomizedSchReg!E21)</f>
        <v>SALCEDO,   Gerald   Homdos</v>
      </c>
      <c r="E24" s="1042"/>
      <c r="F24" s="1042"/>
      <c r="G24" s="1042"/>
      <c r="H24" s="558" t="s">
        <v>1</v>
      </c>
      <c r="I24" s="559">
        <f>CustomizedSchReg!H21</f>
        <v>34322</v>
      </c>
      <c r="J24" s="558">
        <f>CustomizedSchReg!I21</f>
        <v>20</v>
      </c>
      <c r="K24" s="1045"/>
      <c r="L24" s="1046"/>
      <c r="M24" s="560" t="str">
        <f>CustomizedSchReg!K21</f>
        <v>CEBUANO</v>
      </c>
      <c r="N24" s="560" t="str">
        <f>CustomizedSchReg!L21</f>
        <v>None</v>
      </c>
      <c r="O24" s="560" t="str">
        <f>CustomizedSchReg!M21</f>
        <v>Adventist</v>
      </c>
      <c r="P24" s="561" t="str">
        <f>CustomizedSchReg!N21</f>
        <v>P-6, Zone 10, Upper</v>
      </c>
      <c r="Q24" s="561" t="str">
        <f>CustomizedSchReg!O21</f>
        <v>Carmen</v>
      </c>
      <c r="R24" s="561" t="str">
        <f>CustomizedSchReg!P21</f>
        <v>CAGAYAN DE ORO CITY</v>
      </c>
      <c r="S24" s="1040" t="str">
        <f>CustomizedSchReg!Q21</f>
        <v>MISAMIS ORIENTAL</v>
      </c>
      <c r="T24" s="1041"/>
      <c r="U24" s="1040" t="str">
        <f>CustomizedSchReg!R21</f>
        <v>Lowell Lim Salcedo</v>
      </c>
      <c r="V24" s="1041"/>
      <c r="W24" s="1040" t="str">
        <f>CustomizedSchReg!S21</f>
        <v>Jessica Gladys Saren Homdos</v>
      </c>
      <c r="X24" s="1041"/>
      <c r="Y24" s="561">
        <f>CustomizedSchReg!T21</f>
        <v>0</v>
      </c>
      <c r="Z24" s="561">
        <f>CustomizedSchReg!U21</f>
        <v>0</v>
      </c>
      <c r="AA24" s="561" t="str">
        <f>CustomizedSchReg!V21</f>
        <v>(0927) 774-2221</v>
      </c>
      <c r="AB24" s="561"/>
    </row>
    <row r="25" spans="1:28" s="562" customFormat="1" ht="45.75" customHeight="1">
      <c r="A25" s="555">
        <v>16</v>
      </c>
      <c r="B25" s="556">
        <f>CustomizedSchReg!B22</f>
        <v>304091121529</v>
      </c>
      <c r="C25" s="557"/>
      <c r="D25" s="1042" t="str">
        <f>CONCATENATE(CustomizedSchReg!C22,",   ",CustomizedSchReg!D22,"   ",CustomizedSchReg!E22)</f>
        <v>TABLANDO,   James Michael   Tagoylo</v>
      </c>
      <c r="E25" s="1042"/>
      <c r="F25" s="1042"/>
      <c r="G25" s="1042"/>
      <c r="H25" s="558" t="s">
        <v>1</v>
      </c>
      <c r="I25" s="559">
        <f>CustomizedSchReg!H22</f>
        <v>35952</v>
      </c>
      <c r="J25" s="558">
        <f>CustomizedSchReg!I22</f>
        <v>16</v>
      </c>
      <c r="K25" s="1045"/>
      <c r="L25" s="1046"/>
      <c r="M25" s="560" t="str">
        <f>CustomizedSchReg!K22</f>
        <v>CEBUANO</v>
      </c>
      <c r="N25" s="560" t="str">
        <f>CustomizedSchReg!L22</f>
        <v>None</v>
      </c>
      <c r="O25" s="560" t="str">
        <f>CustomizedSchReg!M22</f>
        <v>Catholic</v>
      </c>
      <c r="P25" s="561" t="str">
        <f>CustomizedSchReg!N22</f>
        <v>Zone 1,</v>
      </c>
      <c r="Q25" s="561" t="str">
        <f>CustomizedSchReg!O22</f>
        <v>Kauswagan</v>
      </c>
      <c r="R25" s="561" t="str">
        <f>CustomizedSchReg!P22</f>
        <v>CAGAYAN DE ORO CITY</v>
      </c>
      <c r="S25" s="1040" t="str">
        <f>CustomizedSchReg!Q22</f>
        <v>MISAMIS ORIENTAL</v>
      </c>
      <c r="T25" s="1041"/>
      <c r="U25" s="1040" t="str">
        <f>CustomizedSchReg!R22</f>
        <v>Lorence Pabelic Tablando</v>
      </c>
      <c r="V25" s="1041"/>
      <c r="W25" s="1040" t="str">
        <f>CustomizedSchReg!S22</f>
        <v>Monique Manganar Tagoylo</v>
      </c>
      <c r="X25" s="1041"/>
      <c r="Y25" s="561">
        <f>CustomizedSchReg!T22</f>
        <v>0</v>
      </c>
      <c r="Z25" s="561">
        <f>CustomizedSchReg!U22</f>
        <v>0</v>
      </c>
      <c r="AA25" s="561" t="str">
        <f>CustomizedSchReg!V22</f>
        <v>(0916) 953-8308</v>
      </c>
      <c r="AB25" s="561"/>
    </row>
    <row r="26" spans="1:28" s="562" customFormat="1" ht="45.75" customHeight="1">
      <c r="A26" s="555">
        <v>17</v>
      </c>
      <c r="B26" s="556">
        <f>CustomizedSchReg!B23</f>
        <v>304091121069</v>
      </c>
      <c r="C26" s="563"/>
      <c r="D26" s="1042" t="str">
        <f>CONCATENATE(CustomizedSchReg!C23,",   ",CustomizedSchReg!D23,"   ",CustomizedSchReg!E23)</f>
        <v>TANGCAWAN,   Romeo,  Jr.   Abestano</v>
      </c>
      <c r="E26" s="1042"/>
      <c r="F26" s="1042"/>
      <c r="G26" s="1042"/>
      <c r="H26" s="558" t="s">
        <v>1</v>
      </c>
      <c r="I26" s="559">
        <f>CustomizedSchReg!H23</f>
        <v>35928</v>
      </c>
      <c r="J26" s="558">
        <f>CustomizedSchReg!I23</f>
        <v>16</v>
      </c>
      <c r="K26" s="1045"/>
      <c r="L26" s="1046"/>
      <c r="M26" s="560" t="str">
        <f>CustomizedSchReg!K23</f>
        <v>CEBUANO</v>
      </c>
      <c r="N26" s="560" t="str">
        <f>CustomizedSchReg!L23</f>
        <v>None</v>
      </c>
      <c r="O26" s="560" t="str">
        <f>CustomizedSchReg!M23</f>
        <v>Catholic</v>
      </c>
      <c r="P26" s="561" t="str">
        <f>CustomizedSchReg!N23</f>
        <v>Bontong</v>
      </c>
      <c r="Q26" s="561" t="str">
        <f>CustomizedSchReg!O23</f>
        <v>Camaman-an</v>
      </c>
      <c r="R26" s="561" t="str">
        <f>CustomizedSchReg!P23</f>
        <v>CAGAYAN DE ORO CITY</v>
      </c>
      <c r="S26" s="1040" t="str">
        <f>CustomizedSchReg!Q23</f>
        <v>MISAMIS ORIENTAL</v>
      </c>
      <c r="T26" s="1041"/>
      <c r="U26" s="1040" t="str">
        <f>CustomizedSchReg!R23</f>
        <v>Romeo Aduche Tangcawan,  Sr.</v>
      </c>
      <c r="V26" s="1041"/>
      <c r="W26" s="1040" t="str">
        <f>CustomizedSchReg!S23</f>
        <v>Venancia Daquiano Abestano</v>
      </c>
      <c r="X26" s="1041"/>
      <c r="Y26" s="561">
        <f>CustomizedSchReg!T23</f>
        <v>0</v>
      </c>
      <c r="Z26" s="561">
        <f>CustomizedSchReg!U23</f>
        <v>0</v>
      </c>
      <c r="AA26" s="561" t="str">
        <f>CustomizedSchReg!V23</f>
        <v>(0935) 966-6064</v>
      </c>
      <c r="AB26" s="561"/>
    </row>
    <row r="27" spans="1:28" s="562" customFormat="1" ht="45.75" customHeight="1">
      <c r="A27" s="555">
        <v>18</v>
      </c>
      <c r="B27" s="556">
        <f>CustomizedSchReg!B24</f>
        <v>304091111015</v>
      </c>
      <c r="C27" s="557"/>
      <c r="D27" s="1042" t="str">
        <f>CONCATENATE(CustomizedSchReg!C24,",   ",CustomizedSchReg!D24,"   ",CustomizedSchReg!E24)</f>
        <v>UNAS,   Rojen John   Cabil</v>
      </c>
      <c r="E27" s="1042"/>
      <c r="F27" s="1042"/>
      <c r="G27" s="1042"/>
      <c r="H27" s="558" t="s">
        <v>1</v>
      </c>
      <c r="I27" s="559">
        <f>CustomizedSchReg!H24</f>
        <v>36179</v>
      </c>
      <c r="J27" s="558">
        <f>CustomizedSchReg!I24</f>
        <v>14</v>
      </c>
      <c r="K27" s="1045"/>
      <c r="L27" s="1046"/>
      <c r="M27" s="560" t="str">
        <f>CustomizedSchReg!K24</f>
        <v>CEBUANO</v>
      </c>
      <c r="N27" s="560" t="str">
        <f>CustomizedSchReg!L24</f>
        <v>None</v>
      </c>
      <c r="O27" s="560" t="str">
        <f>CustomizedSchReg!M24</f>
        <v>Pentecostal</v>
      </c>
      <c r="P27" s="561" t="str">
        <f>CustomizedSchReg!N24</f>
        <v>B-61, L-1, NHA-P1</v>
      </c>
      <c r="Q27" s="561" t="str">
        <f>CustomizedSchReg!O24</f>
        <v>Kauswagan</v>
      </c>
      <c r="R27" s="561" t="str">
        <f>CustomizedSchReg!P24</f>
        <v>CAGAYAN DE ORO CITY</v>
      </c>
      <c r="S27" s="1040" t="str">
        <f>CustomizedSchReg!Q24</f>
        <v>MISAMIS ORIENTAL</v>
      </c>
      <c r="T27" s="1041"/>
      <c r="U27" s="1040" t="str">
        <f>CustomizedSchReg!R24</f>
        <v>Ruben Sanchez Unas</v>
      </c>
      <c r="V27" s="1041"/>
      <c r="W27" s="1040" t="str">
        <f>CustomizedSchReg!S24</f>
        <v>Jennyvi Manticahon Cabil</v>
      </c>
      <c r="X27" s="1041"/>
      <c r="Y27" s="561">
        <f>CustomizedSchReg!T24</f>
        <v>0</v>
      </c>
      <c r="Z27" s="561">
        <f>CustomizedSchReg!U24</f>
        <v>0</v>
      </c>
      <c r="AA27" s="561" t="str">
        <f>CustomizedSchReg!V24</f>
        <v>(0926) 497-6811</v>
      </c>
      <c r="AB27" s="561"/>
    </row>
    <row r="28" spans="1:28" s="562" customFormat="1" ht="45.75" customHeight="1">
      <c r="A28" s="555"/>
      <c r="B28" s="556"/>
      <c r="C28" s="563"/>
      <c r="D28" s="1042"/>
      <c r="E28" s="1042"/>
      <c r="F28" s="1042"/>
      <c r="G28" s="1042"/>
      <c r="H28" s="558"/>
      <c r="I28" s="559"/>
      <c r="J28" s="558"/>
      <c r="K28" s="1045"/>
      <c r="L28" s="1046"/>
      <c r="M28" s="560"/>
      <c r="N28" s="560"/>
      <c r="O28" s="560"/>
      <c r="P28" s="561"/>
      <c r="Q28" s="561"/>
      <c r="R28" s="561"/>
      <c r="S28" s="1040"/>
      <c r="T28" s="1041"/>
      <c r="U28" s="1040"/>
      <c r="V28" s="1041"/>
      <c r="W28" s="1040"/>
      <c r="X28" s="1041"/>
      <c r="Y28" s="561"/>
      <c r="Z28" s="561"/>
      <c r="AA28" s="561"/>
      <c r="AB28" s="561"/>
    </row>
    <row r="29" spans="1:28" s="562" customFormat="1" ht="45.75" customHeight="1">
      <c r="A29" s="555"/>
      <c r="B29" s="556"/>
      <c r="C29" s="557"/>
      <c r="D29" s="1042"/>
      <c r="E29" s="1042"/>
      <c r="F29" s="1042"/>
      <c r="G29" s="1042"/>
      <c r="H29" s="558"/>
      <c r="I29" s="559"/>
      <c r="J29" s="558"/>
      <c r="K29" s="1045"/>
      <c r="L29" s="1046"/>
      <c r="M29" s="560"/>
      <c r="N29" s="560"/>
      <c r="O29" s="560"/>
      <c r="P29" s="561"/>
      <c r="Q29" s="561"/>
      <c r="R29" s="561"/>
      <c r="S29" s="1040"/>
      <c r="T29" s="1041"/>
      <c r="U29" s="1040"/>
      <c r="V29" s="1041"/>
      <c r="W29" s="1040"/>
      <c r="X29" s="1041"/>
      <c r="Y29" s="561"/>
      <c r="Z29" s="561"/>
      <c r="AA29" s="561"/>
      <c r="AB29" s="561"/>
    </row>
    <row r="30" spans="1:28" s="562" customFormat="1" ht="45.75" customHeight="1">
      <c r="A30" s="555"/>
      <c r="B30" s="556"/>
      <c r="C30" s="563"/>
      <c r="D30" s="1042"/>
      <c r="E30" s="1042"/>
      <c r="F30" s="1042"/>
      <c r="G30" s="1042"/>
      <c r="H30" s="558"/>
      <c r="I30" s="559"/>
      <c r="J30" s="558"/>
      <c r="K30" s="1045"/>
      <c r="L30" s="1046"/>
      <c r="M30" s="560"/>
      <c r="N30" s="560"/>
      <c r="O30" s="560"/>
      <c r="P30" s="561"/>
      <c r="Q30" s="561"/>
      <c r="R30" s="561"/>
      <c r="S30" s="1040"/>
      <c r="T30" s="1041"/>
      <c r="U30" s="1040"/>
      <c r="V30" s="1041"/>
      <c r="W30" s="1040"/>
      <c r="X30" s="1041"/>
      <c r="Y30" s="561"/>
      <c r="Z30" s="561"/>
      <c r="AA30" s="561"/>
      <c r="AB30" s="561"/>
    </row>
    <row r="31" spans="1:28" s="562" customFormat="1" ht="45.75" customHeight="1">
      <c r="A31" s="555"/>
      <c r="B31" s="556"/>
      <c r="C31" s="557"/>
      <c r="D31" s="1042"/>
      <c r="E31" s="1042"/>
      <c r="F31" s="1042"/>
      <c r="G31" s="1042"/>
      <c r="H31" s="558"/>
      <c r="I31" s="559"/>
      <c r="J31" s="558"/>
      <c r="K31" s="1045"/>
      <c r="L31" s="1046"/>
      <c r="M31" s="560"/>
      <c r="N31" s="560"/>
      <c r="O31" s="560"/>
      <c r="P31" s="561"/>
      <c r="Q31" s="561"/>
      <c r="R31" s="561"/>
      <c r="S31" s="1040"/>
      <c r="T31" s="1041"/>
      <c r="U31" s="1040"/>
      <c r="V31" s="1041"/>
      <c r="W31" s="1040"/>
      <c r="X31" s="1041"/>
      <c r="Y31" s="561"/>
      <c r="Z31" s="561"/>
      <c r="AA31" s="561"/>
      <c r="AB31" s="561"/>
    </row>
    <row r="32" spans="1:28" s="562" customFormat="1" ht="45.75" customHeight="1">
      <c r="A32" s="555"/>
      <c r="B32" s="556"/>
      <c r="C32" s="563"/>
      <c r="D32" s="1042"/>
      <c r="E32" s="1042"/>
      <c r="F32" s="1042"/>
      <c r="G32" s="1042"/>
      <c r="H32" s="558"/>
      <c r="I32" s="559"/>
      <c r="J32" s="558"/>
      <c r="K32" s="1045"/>
      <c r="L32" s="1046"/>
      <c r="M32" s="560"/>
      <c r="N32" s="560"/>
      <c r="O32" s="560"/>
      <c r="P32" s="561"/>
      <c r="Q32" s="561"/>
      <c r="R32" s="561"/>
      <c r="S32" s="1040"/>
      <c r="T32" s="1041"/>
      <c r="U32" s="1040"/>
      <c r="V32" s="1041"/>
      <c r="W32" s="1040"/>
      <c r="X32" s="1041"/>
      <c r="Y32" s="561"/>
      <c r="Z32" s="561"/>
      <c r="AA32" s="561"/>
      <c r="AB32" s="561"/>
    </row>
    <row r="33" spans="1:28" s="562" customFormat="1" ht="45.75" customHeight="1">
      <c r="A33" s="555"/>
      <c r="B33" s="556"/>
      <c r="C33" s="557"/>
      <c r="D33" s="1042"/>
      <c r="E33" s="1042"/>
      <c r="F33" s="1042"/>
      <c r="G33" s="1042"/>
      <c r="H33" s="558"/>
      <c r="I33" s="559"/>
      <c r="J33" s="558"/>
      <c r="K33" s="1045"/>
      <c r="L33" s="1046"/>
      <c r="M33" s="560"/>
      <c r="N33" s="560"/>
      <c r="O33" s="560"/>
      <c r="P33" s="561"/>
      <c r="Q33" s="561"/>
      <c r="R33" s="561"/>
      <c r="S33" s="1040"/>
      <c r="T33" s="1041"/>
      <c r="U33" s="1040"/>
      <c r="V33" s="1041"/>
      <c r="W33" s="1040"/>
      <c r="X33" s="1041"/>
      <c r="Y33" s="561"/>
      <c r="Z33" s="561"/>
      <c r="AA33" s="561"/>
      <c r="AB33" s="561"/>
    </row>
    <row r="34" spans="1:28" s="562" customFormat="1" ht="45.75" customHeight="1">
      <c r="A34" s="555"/>
      <c r="B34" s="556"/>
      <c r="C34" s="563"/>
      <c r="D34" s="1042"/>
      <c r="E34" s="1042"/>
      <c r="F34" s="1042"/>
      <c r="G34" s="1042"/>
      <c r="H34" s="558"/>
      <c r="I34" s="559"/>
      <c r="J34" s="558"/>
      <c r="K34" s="1045"/>
      <c r="L34" s="1046"/>
      <c r="M34" s="560"/>
      <c r="N34" s="560"/>
      <c r="O34" s="560"/>
      <c r="P34" s="561"/>
      <c r="Q34" s="561"/>
      <c r="R34" s="561"/>
      <c r="S34" s="1040"/>
      <c r="T34" s="1041"/>
      <c r="U34" s="1040"/>
      <c r="V34" s="1041"/>
      <c r="W34" s="1040"/>
      <c r="X34" s="1041"/>
      <c r="Y34" s="561"/>
      <c r="Z34" s="561"/>
      <c r="AA34" s="561"/>
      <c r="AB34" s="561"/>
    </row>
    <row r="35" spans="1:28" s="562" customFormat="1" ht="45.75" customHeight="1">
      <c r="A35" s="555">
        <v>1</v>
      </c>
      <c r="B35" s="556">
        <f>CustomizedSchReg!B33</f>
        <v>304091110001</v>
      </c>
      <c r="C35" s="557"/>
      <c r="D35" s="1042" t="str">
        <f>CONCATENATE(CustomizedSchReg!C33,",   ",CustomizedSchReg!D33,"   ",CustomizedSchReg!E33)</f>
        <v>ABAD,   Alrose Hazel Gay   Valendez</v>
      </c>
      <c r="E35" s="1042"/>
      <c r="F35" s="1042"/>
      <c r="G35" s="1042"/>
      <c r="H35" s="558" t="s">
        <v>2</v>
      </c>
      <c r="I35" s="559">
        <f>CustomizedSchReg!H33</f>
        <v>36190</v>
      </c>
      <c r="J35" s="558">
        <f>CustomizedSchReg!I33</f>
        <v>14</v>
      </c>
      <c r="K35" s="1045"/>
      <c r="L35" s="1046"/>
      <c r="M35" s="560" t="str">
        <f>CustomizedSchReg!K33</f>
        <v>CEBUANO</v>
      </c>
      <c r="N35" s="560" t="str">
        <f>CustomizedSchReg!L33</f>
        <v>None</v>
      </c>
      <c r="O35" s="560" t="str">
        <f>CustomizedSchReg!M33</f>
        <v>Catholic</v>
      </c>
      <c r="P35" s="561" t="str">
        <f>CustomizedSchReg!N33</f>
        <v>Zone 9</v>
      </c>
      <c r="Q35" s="561" t="str">
        <f>CustomizedSchReg!O33</f>
        <v>Cugman</v>
      </c>
      <c r="R35" s="561" t="str">
        <f>CustomizedSchReg!P33</f>
        <v>CAGAYAN DE ORO CITY</v>
      </c>
      <c r="S35" s="1040" t="str">
        <f>CustomizedSchReg!Q33</f>
        <v>MISAMIS ORIENTAL</v>
      </c>
      <c r="T35" s="1041"/>
      <c r="U35" s="1040" t="str">
        <f>CustomizedSchReg!R33</f>
        <v>Ronelo Aguilar Abad</v>
      </c>
      <c r="V35" s="1041"/>
      <c r="W35" s="1040" t="str">
        <f>CustomizedSchReg!S33</f>
        <v>Alona Fernandez Valendez</v>
      </c>
      <c r="X35" s="1041"/>
      <c r="Y35" s="561">
        <f>CustomizedSchReg!T33</f>
        <v>0</v>
      </c>
      <c r="Z35" s="561">
        <f>CustomizedSchReg!U33</f>
        <v>0</v>
      </c>
      <c r="AA35" s="561" t="str">
        <f>CustomizedSchReg!V33</f>
        <v>(0905) 339-6573</v>
      </c>
      <c r="AB35" s="561"/>
    </row>
    <row r="36" spans="1:28" s="562" customFormat="1" ht="45.75" customHeight="1">
      <c r="A36" s="555">
        <v>2</v>
      </c>
      <c r="B36" s="556">
        <f>CustomizedSchReg!B34</f>
        <v>304091121569</v>
      </c>
      <c r="C36" s="563"/>
      <c r="D36" s="1042" t="str">
        <f>CONCATENATE(CustomizedSchReg!C34,",   ",CustomizedSchReg!D34,"   ",CustomizedSchReg!E34)</f>
        <v>ANTO,   Alretz Dawn   Ebare</v>
      </c>
      <c r="E36" s="1042"/>
      <c r="F36" s="1042"/>
      <c r="G36" s="1042"/>
      <c r="H36" s="558" t="s">
        <v>2</v>
      </c>
      <c r="I36" s="559">
        <f>CustomizedSchReg!H34</f>
        <v>36400</v>
      </c>
      <c r="J36" s="558">
        <f>CustomizedSchReg!I34</f>
        <v>14</v>
      </c>
      <c r="K36" s="1045"/>
      <c r="L36" s="1046"/>
      <c r="M36" s="560" t="str">
        <f>CustomizedSchReg!K34</f>
        <v>CEBUANO</v>
      </c>
      <c r="N36" s="560" t="str">
        <f>CustomizedSchReg!L34</f>
        <v>None</v>
      </c>
      <c r="O36" s="560" t="str">
        <f>CustomizedSchReg!M34</f>
        <v>Catholic</v>
      </c>
      <c r="P36" s="561" t="str">
        <f>CustomizedSchReg!N34</f>
        <v>Zone 6, Capisnon</v>
      </c>
      <c r="Q36" s="561" t="str">
        <f>CustomizedSchReg!O34</f>
        <v>Kauswagan</v>
      </c>
      <c r="R36" s="561" t="str">
        <f>CustomizedSchReg!P34</f>
        <v>CAGAYAN DE ORO CITY</v>
      </c>
      <c r="S36" s="1040" t="str">
        <f>CustomizedSchReg!Q34</f>
        <v>MISAMIS ORIENTAL</v>
      </c>
      <c r="T36" s="1041"/>
      <c r="U36" s="1040" t="str">
        <f>CustomizedSchReg!R34</f>
        <v>Aejandro Abello Anto</v>
      </c>
      <c r="V36" s="1041"/>
      <c r="W36" s="1040" t="str">
        <f>CustomizedSchReg!S34</f>
        <v>Elda Guarino Ebare</v>
      </c>
      <c r="X36" s="1041"/>
      <c r="Y36" s="561">
        <f>CustomizedSchReg!T34</f>
        <v>0</v>
      </c>
      <c r="Z36" s="561">
        <f>CustomizedSchReg!U34</f>
        <v>0</v>
      </c>
      <c r="AA36" s="561" t="str">
        <f>CustomizedSchReg!V34</f>
        <v>(0942) 591-2293</v>
      </c>
      <c r="AB36" s="561"/>
    </row>
    <row r="37" spans="1:28" s="562" customFormat="1" ht="45.75" customHeight="1">
      <c r="A37" s="555">
        <v>3</v>
      </c>
      <c r="B37" s="556">
        <f>CustomizedSchReg!B35</f>
        <v>304091110083</v>
      </c>
      <c r="C37" s="557"/>
      <c r="D37" s="1042" t="str">
        <f>CONCATENATE(CustomizedSchReg!C35,",   ",CustomizedSchReg!D35,"   ",CustomizedSchReg!E35)</f>
        <v>ARAYAN,   Apple Grace   Piñero</v>
      </c>
      <c r="E37" s="1042"/>
      <c r="F37" s="1042"/>
      <c r="G37" s="1042"/>
      <c r="H37" s="558" t="s">
        <v>2</v>
      </c>
      <c r="I37" s="559">
        <f>CustomizedSchReg!H35</f>
        <v>35972</v>
      </c>
      <c r="J37" s="558">
        <f>CustomizedSchReg!I35</f>
        <v>15</v>
      </c>
      <c r="K37" s="1045"/>
      <c r="L37" s="1046"/>
      <c r="M37" s="560" t="str">
        <f>CustomizedSchReg!K35</f>
        <v>CEBUANO</v>
      </c>
      <c r="N37" s="560" t="str">
        <f>CustomizedSchReg!L35</f>
        <v>None</v>
      </c>
      <c r="O37" s="560" t="str">
        <f>CustomizedSchReg!M35</f>
        <v>Protestant (Full Gospel)</v>
      </c>
      <c r="P37" s="561" t="str">
        <f>CustomizedSchReg!N35</f>
        <v>Capt. V. Roa St.</v>
      </c>
      <c r="Q37" s="561" t="str">
        <f>CustomizedSchReg!O35</f>
        <v>Barangay 24</v>
      </c>
      <c r="R37" s="561" t="str">
        <f>CustomizedSchReg!P35</f>
        <v>CAGAYAN DE ORO CITY</v>
      </c>
      <c r="S37" s="1040" t="str">
        <f>CustomizedSchReg!Q35</f>
        <v>MISAMIS ORIENTAL</v>
      </c>
      <c r="T37" s="1041"/>
      <c r="U37" s="1040" t="str">
        <f>CustomizedSchReg!R35</f>
        <v>Ronaldo Nagal Arayan</v>
      </c>
      <c r="V37" s="1041"/>
      <c r="W37" s="1040" t="str">
        <f>CustomizedSchReg!S35</f>
        <v>Corazon Merto Piñero</v>
      </c>
      <c r="X37" s="1041"/>
      <c r="Y37" s="561">
        <f>CustomizedSchReg!T35</f>
        <v>0</v>
      </c>
      <c r="Z37" s="561">
        <f>CustomizedSchReg!U35</f>
        <v>0</v>
      </c>
      <c r="AA37" s="561" t="str">
        <f>CustomizedSchReg!V35</f>
        <v>(0935) 117-4535</v>
      </c>
      <c r="AB37" s="561"/>
    </row>
    <row r="38" spans="1:28" s="562" customFormat="1" ht="45.75" customHeight="1">
      <c r="A38" s="555">
        <v>4</v>
      </c>
      <c r="B38" s="556">
        <f>CustomizedSchReg!B36</f>
        <v>304091110219</v>
      </c>
      <c r="C38" s="563"/>
      <c r="D38" s="1042" t="str">
        <f>CONCATENATE(CustomizedSchReg!C36,",   ",CustomizedSchReg!D36,"   ",CustomizedSchReg!E36)</f>
        <v>CALIBA,   Judy -Ann   Rioflorido</v>
      </c>
      <c r="E38" s="1042"/>
      <c r="F38" s="1042"/>
      <c r="G38" s="1042"/>
      <c r="H38" s="558" t="s">
        <v>2</v>
      </c>
      <c r="I38" s="559">
        <f>CustomizedSchReg!H36</f>
        <v>36157</v>
      </c>
      <c r="J38" s="558">
        <f>CustomizedSchReg!I36</f>
        <v>15</v>
      </c>
      <c r="K38" s="1045"/>
      <c r="L38" s="1046"/>
      <c r="M38" s="560" t="str">
        <f>CustomizedSchReg!K36</f>
        <v>CEBUANO</v>
      </c>
      <c r="N38" s="560" t="str">
        <f>CustomizedSchReg!L36</f>
        <v>None</v>
      </c>
      <c r="O38" s="560" t="str">
        <f>CustomizedSchReg!M36</f>
        <v>Catholic</v>
      </c>
      <c r="P38" s="561" t="str">
        <f>CustomizedSchReg!N36</f>
        <v>Kolambog, Lapaz 2</v>
      </c>
      <c r="Q38" s="561" t="str">
        <f>CustomizedSchReg!O36</f>
        <v>Lapasan</v>
      </c>
      <c r="R38" s="561" t="str">
        <f>CustomizedSchReg!P36</f>
        <v>CAGAYAN DE ORO CITY</v>
      </c>
      <c r="S38" s="1040" t="str">
        <f>CustomizedSchReg!Q36</f>
        <v>MISAMIS ORIENTAL</v>
      </c>
      <c r="T38" s="1041"/>
      <c r="U38" s="1040" t="str">
        <f>CustomizedSchReg!R36</f>
        <v>Joel Capada Caliba,  Sr.</v>
      </c>
      <c r="V38" s="1041"/>
      <c r="W38" s="1040" t="str">
        <f>CustomizedSchReg!S36</f>
        <v>Josie Rama Rioflorido</v>
      </c>
      <c r="X38" s="1041"/>
      <c r="Y38" s="561">
        <f>CustomizedSchReg!T36</f>
        <v>0</v>
      </c>
      <c r="Z38" s="561">
        <f>CustomizedSchReg!U36</f>
        <v>0</v>
      </c>
      <c r="AA38" s="561" t="str">
        <f>CustomizedSchReg!V36</f>
        <v>(0906) 780-7743</v>
      </c>
      <c r="AB38" s="561"/>
    </row>
    <row r="39" spans="1:28" s="562" customFormat="1" ht="45.75" customHeight="1">
      <c r="A39" s="555">
        <v>5</v>
      </c>
      <c r="B39" s="556">
        <f>CustomizedSchReg!B37</f>
        <v>304091110230</v>
      </c>
      <c r="C39" s="557"/>
      <c r="D39" s="1042" t="str">
        <f>CONCATENATE(CustomizedSchReg!C37,",   ",CustomizedSchReg!D37,"   ",CustomizedSchReg!E37)</f>
        <v>CAONG,   Marie Princes   Yanga-on</v>
      </c>
      <c r="E39" s="1042"/>
      <c r="F39" s="1042"/>
      <c r="G39" s="1042"/>
      <c r="H39" s="558" t="s">
        <v>2</v>
      </c>
      <c r="I39" s="559">
        <f>CustomizedSchReg!H37</f>
        <v>36322</v>
      </c>
      <c r="J39" s="558">
        <f>CustomizedSchReg!I37</f>
        <v>14</v>
      </c>
      <c r="K39" s="1045"/>
      <c r="L39" s="1046"/>
      <c r="M39" s="560" t="str">
        <f>CustomizedSchReg!K37</f>
        <v>CEBUANO</v>
      </c>
      <c r="N39" s="560" t="str">
        <f>CustomizedSchReg!L37</f>
        <v>None</v>
      </c>
      <c r="O39" s="560" t="str">
        <f>CustomizedSchReg!M37</f>
        <v>Catholic</v>
      </c>
      <c r="P39" s="561" t="str">
        <f>CustomizedSchReg!N37</f>
        <v>Zone 6, Capisnon</v>
      </c>
      <c r="Q39" s="561" t="str">
        <f>CustomizedSchReg!O37</f>
        <v>Kauswagan</v>
      </c>
      <c r="R39" s="561" t="str">
        <f>CustomizedSchReg!P37</f>
        <v>CAGAYAN DE ORO CITY</v>
      </c>
      <c r="S39" s="1040" t="str">
        <f>CustomizedSchReg!Q37</f>
        <v>MISAMIS ORIENTAL</v>
      </c>
      <c r="T39" s="1041"/>
      <c r="U39" s="1040" t="str">
        <f>CustomizedSchReg!R37</f>
        <v>Primo Edulsa Caong,  Jr.</v>
      </c>
      <c r="V39" s="1041"/>
      <c r="W39" s="1040" t="str">
        <f>CustomizedSchReg!S37</f>
        <v>Norma Dadios Yanga-on</v>
      </c>
      <c r="X39" s="1041"/>
      <c r="Y39" s="561">
        <f>CustomizedSchReg!T37</f>
        <v>0</v>
      </c>
      <c r="Z39" s="561">
        <f>CustomizedSchReg!U37</f>
        <v>0</v>
      </c>
      <c r="AA39" s="561" t="str">
        <f>CustomizedSchReg!V37</f>
        <v>(0905) 172-5206</v>
      </c>
      <c r="AB39" s="561"/>
    </row>
    <row r="40" spans="1:28" s="562" customFormat="1" ht="45.75" customHeight="1">
      <c r="A40" s="555">
        <v>6</v>
      </c>
      <c r="B40" s="556">
        <f>CustomizedSchReg!B38</f>
        <v>304091120285</v>
      </c>
      <c r="C40" s="563"/>
      <c r="D40" s="1042" t="str">
        <f>CONCATENATE(CustomizedSchReg!C38,",   ",CustomizedSchReg!D38,"   ",CustomizedSchReg!E38)</f>
        <v>CENTURAL,   Kate Nally   Pabualan</v>
      </c>
      <c r="E40" s="1042"/>
      <c r="F40" s="1042"/>
      <c r="G40" s="1042"/>
      <c r="H40" s="558" t="s">
        <v>2</v>
      </c>
      <c r="I40" s="559">
        <f>CustomizedSchReg!H38</f>
        <v>36023</v>
      </c>
      <c r="J40" s="558">
        <f>CustomizedSchReg!I38</f>
        <v>15</v>
      </c>
      <c r="K40" s="1045"/>
      <c r="L40" s="1046"/>
      <c r="M40" s="560" t="str">
        <f>CustomizedSchReg!K38</f>
        <v>CEBUANO</v>
      </c>
      <c r="N40" s="560" t="str">
        <f>CustomizedSchReg!L38</f>
        <v>None</v>
      </c>
      <c r="O40" s="560" t="str">
        <f>CustomizedSchReg!M38</f>
        <v>Catholic</v>
      </c>
      <c r="P40" s="561" t="str">
        <f>CustomizedSchReg!N38</f>
        <v>Western Kolambog</v>
      </c>
      <c r="Q40" s="561" t="str">
        <f>CustomizedSchReg!O38</f>
        <v>Lapasan</v>
      </c>
      <c r="R40" s="561" t="str">
        <f>CustomizedSchReg!P38</f>
        <v>CAGAYAN DE ORO CITY</v>
      </c>
      <c r="S40" s="1040" t="str">
        <f>CustomizedSchReg!Q38</f>
        <v>MISAMIS ORIENTAL</v>
      </c>
      <c r="T40" s="1041"/>
      <c r="U40" s="1040" t="str">
        <f>CustomizedSchReg!R38</f>
        <v>Kent Manlunas Centural</v>
      </c>
      <c r="V40" s="1041"/>
      <c r="W40" s="1040" t="str">
        <f>CustomizedSchReg!S38</f>
        <v>Amie Aboy Pabualan</v>
      </c>
      <c r="X40" s="1041"/>
      <c r="Y40" s="561">
        <f>CustomizedSchReg!T38</f>
        <v>0</v>
      </c>
      <c r="Z40" s="561">
        <f>CustomizedSchReg!U38</f>
        <v>0</v>
      </c>
      <c r="AA40" s="561" t="str">
        <f>CustomizedSchReg!V38</f>
        <v>(0926) 431-9520</v>
      </c>
      <c r="AB40" s="561"/>
    </row>
    <row r="41" spans="1:28" s="562" customFormat="1" ht="45.75" customHeight="1">
      <c r="A41" s="555">
        <v>7</v>
      </c>
      <c r="B41" s="556">
        <f>CustomizedSchReg!B39</f>
        <v>304091122395</v>
      </c>
      <c r="C41" s="557"/>
      <c r="D41" s="1042" t="str">
        <f>CONCATENATE(CustomizedSchReg!C39,",   ",CustomizedSchReg!D39,"   ",CustomizedSchReg!E39)</f>
        <v>CORCIEGA,   Gica   Lagura</v>
      </c>
      <c r="E41" s="1042"/>
      <c r="F41" s="1042"/>
      <c r="G41" s="1042"/>
      <c r="H41" s="558" t="s">
        <v>2</v>
      </c>
      <c r="I41" s="559">
        <f>CustomizedSchReg!H39</f>
        <v>36117</v>
      </c>
      <c r="J41" s="558">
        <f>CustomizedSchReg!I39</f>
        <v>15</v>
      </c>
      <c r="K41" s="1045"/>
      <c r="L41" s="1046"/>
      <c r="M41" s="560" t="str">
        <f>CustomizedSchReg!K39</f>
        <v>CEBUANO</v>
      </c>
      <c r="N41" s="560" t="str">
        <f>CustomizedSchReg!L39</f>
        <v>None</v>
      </c>
      <c r="O41" s="560" t="str">
        <f>CustomizedSchReg!M39</f>
        <v>Aglipayan</v>
      </c>
      <c r="P41" s="561" t="str">
        <f>CustomizedSchReg!N39</f>
        <v>B-13, L-16, Soldier Hill</v>
      </c>
      <c r="Q41" s="561" t="str">
        <f>CustomizedSchReg!O39</f>
        <v>Bulua</v>
      </c>
      <c r="R41" s="561" t="str">
        <f>CustomizedSchReg!P39</f>
        <v>CAGAYAN DE ORO CITY</v>
      </c>
      <c r="S41" s="1040" t="str">
        <f>CustomizedSchReg!Q39</f>
        <v>MISAMIS ORIENTAL</v>
      </c>
      <c r="T41" s="1041"/>
      <c r="U41" s="1040" t="str">
        <f>CustomizedSchReg!R39</f>
        <v>Simplicio Sieras Corciega</v>
      </c>
      <c r="V41" s="1041"/>
      <c r="W41" s="1040" t="str">
        <f>CustomizedSchReg!S39</f>
        <v>Mary Jane Apduhan Lagura</v>
      </c>
      <c r="X41" s="1041"/>
      <c r="Y41" s="561">
        <f>CustomizedSchReg!T39</f>
        <v>0</v>
      </c>
      <c r="Z41" s="561">
        <f>CustomizedSchReg!U39</f>
        <v>0</v>
      </c>
      <c r="AA41" s="561" t="str">
        <f>CustomizedSchReg!V39</f>
        <v>(0906) 702-1973</v>
      </c>
      <c r="AB41" s="561"/>
    </row>
    <row r="42" spans="1:28" s="562" customFormat="1" ht="45.75" customHeight="1">
      <c r="A42" s="555">
        <v>8</v>
      </c>
      <c r="B42" s="556">
        <f>CustomizedSchReg!B40</f>
        <v>304091110392</v>
      </c>
      <c r="C42" s="563"/>
      <c r="D42" s="1042" t="str">
        <f>CONCATENATE(CustomizedSchReg!C40,",   ",CustomizedSchReg!D40,"   ",CustomizedSchReg!E40)</f>
        <v>GAID,   Princess Mae   Recimo</v>
      </c>
      <c r="E42" s="1042"/>
      <c r="F42" s="1042"/>
      <c r="G42" s="1042"/>
      <c r="H42" s="558" t="s">
        <v>2</v>
      </c>
      <c r="I42" s="559">
        <f>CustomizedSchReg!H40</f>
        <v>36060</v>
      </c>
      <c r="J42" s="558">
        <f>CustomizedSchReg!I40</f>
        <v>15</v>
      </c>
      <c r="K42" s="1045"/>
      <c r="L42" s="1046"/>
      <c r="M42" s="560" t="str">
        <f>CustomizedSchReg!K40</f>
        <v>CEBUANO</v>
      </c>
      <c r="N42" s="560" t="str">
        <f>CustomizedSchReg!L40</f>
        <v>None</v>
      </c>
      <c r="O42" s="560" t="str">
        <f>CustomizedSchReg!M40</f>
        <v>Catholic</v>
      </c>
      <c r="P42" s="561" t="str">
        <f>CustomizedSchReg!N40</f>
        <v>Bonntong</v>
      </c>
      <c r="Q42" s="561" t="str">
        <f>CustomizedSchReg!O40</f>
        <v>Camaman-an</v>
      </c>
      <c r="R42" s="561" t="str">
        <f>CustomizedSchReg!P40</f>
        <v>CAGAYAN DE ORO CITY</v>
      </c>
      <c r="S42" s="1040" t="str">
        <f>CustomizedSchReg!Q40</f>
        <v>MISAMIS ORIENTAL</v>
      </c>
      <c r="T42" s="1041"/>
      <c r="U42" s="1040" t="str">
        <f>CustomizedSchReg!R40</f>
        <v>Renato Daclag Gaid</v>
      </c>
      <c r="V42" s="1041"/>
      <c r="W42" s="1040" t="str">
        <f>CustomizedSchReg!S40</f>
        <v>Lonisa Cabudbod Recimo</v>
      </c>
      <c r="X42" s="1041"/>
      <c r="Y42" s="561">
        <f>CustomizedSchReg!T40</f>
        <v>0</v>
      </c>
      <c r="Z42" s="561">
        <f>CustomizedSchReg!U40</f>
        <v>0</v>
      </c>
      <c r="AA42" s="561" t="str">
        <f>CustomizedSchReg!V40</f>
        <v>(0926) 211-2806</v>
      </c>
      <c r="AB42" s="561"/>
    </row>
    <row r="43" spans="1:28" s="564" customFormat="1" ht="45.75" customHeight="1">
      <c r="A43" s="555">
        <v>9</v>
      </c>
      <c r="B43" s="556">
        <f>CustomizedSchReg!B41</f>
        <v>304091110417</v>
      </c>
      <c r="C43" s="557"/>
      <c r="D43" s="1042" t="str">
        <f>CONCATENATE(CustomizedSchReg!C41,",   ",CustomizedSchReg!D41,"   ",CustomizedSchReg!E41)</f>
        <v>GERVISE,   Maria Celina   Bulan</v>
      </c>
      <c r="E43" s="1042"/>
      <c r="F43" s="1042"/>
      <c r="G43" s="1042"/>
      <c r="H43" s="558" t="s">
        <v>2</v>
      </c>
      <c r="I43" s="559">
        <f>CustomizedSchReg!H41</f>
        <v>36069</v>
      </c>
      <c r="J43" s="558">
        <f>CustomizedSchReg!I41</f>
        <v>15</v>
      </c>
      <c r="K43" s="1045"/>
      <c r="L43" s="1046"/>
      <c r="M43" s="560" t="str">
        <f>CustomizedSchReg!K41</f>
        <v>CEBUANO</v>
      </c>
      <c r="N43" s="560" t="str">
        <f>CustomizedSchReg!L41</f>
        <v>None</v>
      </c>
      <c r="O43" s="560" t="str">
        <f>CustomizedSchReg!M41</f>
        <v>Catholic</v>
      </c>
      <c r="P43" s="561" t="str">
        <f>CustomizedSchReg!N41</f>
        <v>#706 Rose St. Adela Sbdv.</v>
      </c>
      <c r="Q43" s="561" t="str">
        <f>CustomizedSchReg!O41</f>
        <v>Camaman-an</v>
      </c>
      <c r="R43" s="561" t="str">
        <f>CustomizedSchReg!P41</f>
        <v>CAGAYAN DE ORO CITY</v>
      </c>
      <c r="S43" s="1040" t="str">
        <f>CustomizedSchReg!Q41</f>
        <v>MISAMIS ORIENTAL</v>
      </c>
      <c r="T43" s="1041"/>
      <c r="U43" s="1040" t="str">
        <f>CustomizedSchReg!R41</f>
        <v>Noel Morales Gervise</v>
      </c>
      <c r="V43" s="1041"/>
      <c r="W43" s="1040" t="str">
        <f>CustomizedSchReg!S41</f>
        <v>Esperanza Bacsal Bulan</v>
      </c>
      <c r="X43" s="1041"/>
      <c r="Y43" s="561">
        <f>CustomizedSchReg!T41</f>
        <v>0</v>
      </c>
      <c r="Z43" s="561">
        <f>CustomizedSchReg!U41</f>
        <v>0</v>
      </c>
      <c r="AA43" s="561" t="str">
        <f>CustomizedSchReg!V41</f>
        <v>(0905) 881-3696</v>
      </c>
      <c r="AB43" s="561"/>
    </row>
    <row r="44" spans="1:28" s="562" customFormat="1" ht="45.75" customHeight="1">
      <c r="A44" s="555">
        <v>10</v>
      </c>
      <c r="B44" s="556">
        <f>CustomizedSchReg!B42</f>
        <v>304091110445</v>
      </c>
      <c r="C44" s="563"/>
      <c r="D44" s="1042" t="str">
        <f>CONCATENATE(CustomizedSchReg!C42,",   ",CustomizedSchReg!D42,"   ",CustomizedSchReg!E42)</f>
        <v>HENOGUIN,   Jolina   Hernan</v>
      </c>
      <c r="E44" s="1042"/>
      <c r="F44" s="1042"/>
      <c r="G44" s="1042"/>
      <c r="H44" s="558" t="s">
        <v>2</v>
      </c>
      <c r="I44" s="559">
        <f>CustomizedSchReg!H42</f>
        <v>36058</v>
      </c>
      <c r="J44" s="558">
        <f>CustomizedSchReg!I42</f>
        <v>15</v>
      </c>
      <c r="K44" s="1045"/>
      <c r="L44" s="1046"/>
      <c r="M44" s="560" t="str">
        <f>CustomizedSchReg!K42</f>
        <v>CEBUANO</v>
      </c>
      <c r="N44" s="560" t="str">
        <f>CustomizedSchReg!L42</f>
        <v>None</v>
      </c>
      <c r="O44" s="560" t="str">
        <f>CustomizedSchReg!M42</f>
        <v>Catholic</v>
      </c>
      <c r="P44" s="561" t="str">
        <f>CustomizedSchReg!N42</f>
        <v>Zone 1, Buara</v>
      </c>
      <c r="Q44" s="561" t="str">
        <f>CustomizedSchReg!O42</f>
        <v>Bayabas</v>
      </c>
      <c r="R44" s="561" t="str">
        <f>CustomizedSchReg!P42</f>
        <v>CAGAYAN DE ORO CITY</v>
      </c>
      <c r="S44" s="1040" t="str">
        <f>CustomizedSchReg!Q42</f>
        <v>MISAMIS ORIENTAL</v>
      </c>
      <c r="T44" s="1041"/>
      <c r="U44" s="1040" t="str">
        <f>CustomizedSchReg!R42</f>
        <v>Jose Pag-ong Henoguin</v>
      </c>
      <c r="V44" s="1041"/>
      <c r="W44" s="1040" t="str">
        <f>CustomizedSchReg!S42</f>
        <v>Arlyn Echavez Hernan</v>
      </c>
      <c r="X44" s="1041"/>
      <c r="Y44" s="561">
        <f>CustomizedSchReg!T42</f>
        <v>0</v>
      </c>
      <c r="Z44" s="561">
        <f>CustomizedSchReg!U42</f>
        <v>0</v>
      </c>
      <c r="AA44" s="561" t="str">
        <f>CustomizedSchReg!V42</f>
        <v>(0920) 576-5169</v>
      </c>
      <c r="AB44" s="561"/>
    </row>
    <row r="45" spans="1:28" s="562" customFormat="1" ht="45.75" customHeight="1">
      <c r="A45" s="555">
        <v>11</v>
      </c>
      <c r="B45" s="556">
        <f>CustomizedSchReg!B43</f>
        <v>304091130546</v>
      </c>
      <c r="C45" s="557"/>
      <c r="D45" s="1042" t="str">
        <f>CONCATENATE(CustomizedSchReg!C43,",   ",CustomizedSchReg!D43,"   ",CustomizedSchReg!E43)</f>
        <v>LOMONGO,   Camille Jane   Epanes</v>
      </c>
      <c r="E45" s="1042"/>
      <c r="F45" s="1042"/>
      <c r="G45" s="1042"/>
      <c r="H45" s="558" t="s">
        <v>2</v>
      </c>
      <c r="I45" s="559">
        <f>CustomizedSchReg!H43</f>
        <v>36398</v>
      </c>
      <c r="J45" s="558">
        <f>CustomizedSchReg!I43</f>
        <v>14</v>
      </c>
      <c r="K45" s="1045"/>
      <c r="L45" s="1046"/>
      <c r="M45" s="560" t="str">
        <f>CustomizedSchReg!K43</f>
        <v>CEBUANO</v>
      </c>
      <c r="N45" s="560" t="str">
        <f>CustomizedSchReg!L43</f>
        <v>None</v>
      </c>
      <c r="O45" s="560" t="str">
        <f>CustomizedSchReg!M43</f>
        <v>Catholic</v>
      </c>
      <c r="P45" s="561" t="str">
        <f>CustomizedSchReg!N43</f>
        <v>Zone 8, Upper San Pedro</v>
      </c>
      <c r="Q45" s="561" t="str">
        <f>CustomizedSchReg!O43</f>
        <v>Gusa</v>
      </c>
      <c r="R45" s="561" t="str">
        <f>CustomizedSchReg!P43</f>
        <v>CAGAYAN DE ORO CITY</v>
      </c>
      <c r="S45" s="1040" t="str">
        <f>CustomizedSchReg!Q43</f>
        <v>MISAMIS ORIENTAL</v>
      </c>
      <c r="T45" s="1041"/>
      <c r="U45" s="1040" t="str">
        <f>CustomizedSchReg!R43</f>
        <v>June Quilab Lomongo</v>
      </c>
      <c r="V45" s="1041"/>
      <c r="W45" s="1040" t="str">
        <f>CustomizedSchReg!S43</f>
        <v>Lilian Abecia Epanes</v>
      </c>
      <c r="X45" s="1041"/>
      <c r="Y45" s="561">
        <f>CustomizedSchReg!T43</f>
        <v>0</v>
      </c>
      <c r="Z45" s="561">
        <f>CustomizedSchReg!U43</f>
        <v>0</v>
      </c>
      <c r="AA45" s="561" t="str">
        <f>CustomizedSchReg!V43</f>
        <v>(0936) 127-3661</v>
      </c>
      <c r="AB45" s="561"/>
    </row>
    <row r="46" spans="1:28" s="562" customFormat="1" ht="45.75" customHeight="1">
      <c r="A46" s="555">
        <v>12</v>
      </c>
      <c r="B46" s="556">
        <f>CustomizedSchReg!B44</f>
        <v>304091110644</v>
      </c>
      <c r="C46" s="563"/>
      <c r="D46" s="1042" t="str">
        <f>CONCATENATE(CustomizedSchReg!C44,",   ",CustomizedSchReg!D44,"   ",CustomizedSchReg!E44)</f>
        <v>MENDOZA,   Jocelyn Kate   Manuel</v>
      </c>
      <c r="E46" s="1042"/>
      <c r="F46" s="1042"/>
      <c r="G46" s="1042"/>
      <c r="H46" s="558" t="s">
        <v>2</v>
      </c>
      <c r="I46" s="559">
        <f>CustomizedSchReg!H44</f>
        <v>36379</v>
      </c>
      <c r="J46" s="558">
        <f>CustomizedSchReg!I44</f>
        <v>14</v>
      </c>
      <c r="K46" s="1045"/>
      <c r="L46" s="1046"/>
      <c r="M46" s="560" t="str">
        <f>CustomizedSchReg!K44</f>
        <v>CEBUANO</v>
      </c>
      <c r="N46" s="560" t="str">
        <f>CustomizedSchReg!L44</f>
        <v>None</v>
      </c>
      <c r="O46" s="560" t="str">
        <f>CustomizedSchReg!M44</f>
        <v>Catholic</v>
      </c>
      <c r="P46" s="561" t="str">
        <f>CustomizedSchReg!N44</f>
        <v>Zone 10, Zayas St.</v>
      </c>
      <c r="Q46" s="561" t="str">
        <f>CustomizedSchReg!O44</f>
        <v>Carmen</v>
      </c>
      <c r="R46" s="561" t="str">
        <f>CustomizedSchReg!P44</f>
        <v>CAGAYAN DE ORO CITY</v>
      </c>
      <c r="S46" s="1040" t="str">
        <f>CustomizedSchReg!Q44</f>
        <v>MISAMIS ORIENTAL</v>
      </c>
      <c r="T46" s="1041"/>
      <c r="U46" s="1040" t="str">
        <f>CustomizedSchReg!R44</f>
        <v>Jose Florentino Mendoza</v>
      </c>
      <c r="V46" s="1041"/>
      <c r="W46" s="1040" t="str">
        <f>CustomizedSchReg!S44</f>
        <v>Ma. Lilia Vallejos Manuel</v>
      </c>
      <c r="X46" s="1041"/>
      <c r="Y46" s="561">
        <f>CustomizedSchReg!T44</f>
        <v>0</v>
      </c>
      <c r="Z46" s="561">
        <f>CustomizedSchReg!U44</f>
        <v>0</v>
      </c>
      <c r="AA46" s="561" t="str">
        <f>CustomizedSchReg!V44</f>
        <v>(0915) 604-4587</v>
      </c>
      <c r="AB46" s="561"/>
    </row>
    <row r="47" spans="1:28" s="562" customFormat="1" ht="45.75" customHeight="1">
      <c r="A47" s="555">
        <v>13</v>
      </c>
      <c r="B47" s="556">
        <f>CustomizedSchReg!B45</f>
        <v>304091110649</v>
      </c>
      <c r="C47" s="557"/>
      <c r="D47" s="1042" t="str">
        <f>CONCATENATE(CustomizedSchReg!C45,",   ",CustomizedSchReg!D45,"   ",CustomizedSchReg!E45)</f>
        <v>MICABALO,   Louise Lane   Debulosan</v>
      </c>
      <c r="E47" s="1042"/>
      <c r="F47" s="1042"/>
      <c r="G47" s="1042"/>
      <c r="H47" s="558" t="s">
        <v>2</v>
      </c>
      <c r="I47" s="559">
        <f>CustomizedSchReg!H45</f>
        <v>36279</v>
      </c>
      <c r="J47" s="558">
        <f>CustomizedSchReg!I45</f>
        <v>14</v>
      </c>
      <c r="K47" s="1045"/>
      <c r="L47" s="1046"/>
      <c r="M47" s="560" t="str">
        <f>CustomizedSchReg!K45</f>
        <v>CEBUANO</v>
      </c>
      <c r="N47" s="560" t="str">
        <f>CustomizedSchReg!L45</f>
        <v>None</v>
      </c>
      <c r="O47" s="560" t="str">
        <f>CustomizedSchReg!M45</f>
        <v>Catholic</v>
      </c>
      <c r="P47" s="561" t="str">
        <f>CustomizedSchReg!N45</f>
        <v>Zone 2, J. Pacana St.</v>
      </c>
      <c r="Q47" s="561" t="str">
        <f>CustomizedSchReg!O45</f>
        <v>Barangay 23</v>
      </c>
      <c r="R47" s="561" t="str">
        <f>CustomizedSchReg!P45</f>
        <v>CAGAYAN DE ORO CITY</v>
      </c>
      <c r="S47" s="1040" t="str">
        <f>CustomizedSchReg!Q45</f>
        <v>MISAMIS ORIENTAL</v>
      </c>
      <c r="T47" s="1041"/>
      <c r="U47" s="1040" t="str">
        <f>CustomizedSchReg!R45</f>
        <v>Allan Revilla Micabalo</v>
      </c>
      <c r="V47" s="1041"/>
      <c r="W47" s="1040" t="str">
        <f>CustomizedSchReg!S45</f>
        <v>Juanita Nudalo Debulosan</v>
      </c>
      <c r="X47" s="1041"/>
      <c r="Y47" s="561">
        <f>CustomizedSchReg!T45</f>
        <v>0</v>
      </c>
      <c r="Z47" s="561">
        <f>CustomizedSchReg!U45</f>
        <v>0</v>
      </c>
      <c r="AA47" s="561" t="str">
        <f>CustomizedSchReg!V45</f>
        <v>(0905) 962-9908</v>
      </c>
      <c r="AB47" s="561"/>
    </row>
    <row r="48" spans="1:28" s="562" customFormat="1" ht="45.75" customHeight="1">
      <c r="A48" s="555">
        <v>14</v>
      </c>
      <c r="B48" s="556">
        <f>CustomizedSchReg!B46</f>
        <v>304091110659</v>
      </c>
      <c r="C48" s="563"/>
      <c r="D48" s="1042" t="str">
        <f>CONCATENATE(CustomizedSchReg!C46,",   ",CustomizedSchReg!D46,"   ",CustomizedSchReg!E46)</f>
        <v>MONTALBA,   Rejoy Ann Marie   Amper</v>
      </c>
      <c r="E48" s="1042"/>
      <c r="F48" s="1042"/>
      <c r="G48" s="1042"/>
      <c r="H48" s="558" t="s">
        <v>2</v>
      </c>
      <c r="I48" s="559">
        <f>CustomizedSchReg!H46</f>
        <v>36176</v>
      </c>
      <c r="J48" s="558">
        <f>CustomizedSchReg!I46</f>
        <v>14</v>
      </c>
      <c r="K48" s="565"/>
      <c r="L48" s="566"/>
      <c r="M48" s="560" t="str">
        <f>CustomizedSchReg!K46</f>
        <v>CEBUANO</v>
      </c>
      <c r="N48" s="560" t="str">
        <f>CustomizedSchReg!L46</f>
        <v>None</v>
      </c>
      <c r="O48" s="560" t="str">
        <f>CustomizedSchReg!M46</f>
        <v>Catholic</v>
      </c>
      <c r="P48" s="561" t="str">
        <f>CustomizedSchReg!N46</f>
        <v>Zone 1, Eco Angeles Compound</v>
      </c>
      <c r="Q48" s="561" t="str">
        <f>CustomizedSchReg!O46</f>
        <v>Kauswagan</v>
      </c>
      <c r="R48" s="561" t="str">
        <f>CustomizedSchReg!P46</f>
        <v>CAGAYAN DE ORO CITY</v>
      </c>
      <c r="S48" s="1040" t="str">
        <f>CustomizedSchReg!Q46</f>
        <v>MISAMIS ORIENTAL</v>
      </c>
      <c r="T48" s="1041"/>
      <c r="U48" s="1040" t="str">
        <f>CustomizedSchReg!R46</f>
        <v>Reynaldo Tato Montalba</v>
      </c>
      <c r="V48" s="1041"/>
      <c r="W48" s="1040" t="str">
        <f>CustomizedSchReg!S46</f>
        <v>Joy Sorizo Amper</v>
      </c>
      <c r="X48" s="1041"/>
      <c r="Y48" s="561">
        <f>CustomizedSchReg!T46</f>
        <v>0</v>
      </c>
      <c r="Z48" s="561">
        <f>CustomizedSchReg!U46</f>
        <v>0</v>
      </c>
      <c r="AA48" s="561">
        <f>CustomizedSchReg!V46</f>
        <v>0</v>
      </c>
      <c r="AB48" s="561"/>
    </row>
    <row r="49" spans="1:28" s="562" customFormat="1" ht="45.75" customHeight="1">
      <c r="A49" s="555">
        <v>15</v>
      </c>
      <c r="B49" s="556">
        <f>CustomizedSchReg!B47</f>
        <v>304091110735</v>
      </c>
      <c r="C49" s="557"/>
      <c r="D49" s="1042" t="str">
        <f>CONCATENATE(CustomizedSchReg!C47,",   ",CustomizedSchReg!D47,"   ",CustomizedSchReg!E47)</f>
        <v>PACANA,   Samantha Mercedes   Abucejo</v>
      </c>
      <c r="E49" s="1042"/>
      <c r="F49" s="1042"/>
      <c r="G49" s="1042"/>
      <c r="H49" s="558" t="s">
        <v>2</v>
      </c>
      <c r="I49" s="559">
        <f>CustomizedSchReg!H47</f>
        <v>35889</v>
      </c>
      <c r="J49" s="558">
        <f>CustomizedSchReg!I47</f>
        <v>15</v>
      </c>
      <c r="K49" s="565"/>
      <c r="L49" s="566"/>
      <c r="M49" s="560" t="str">
        <f>CustomizedSchReg!K47</f>
        <v>CEBUANO</v>
      </c>
      <c r="N49" s="560" t="str">
        <f>CustomizedSchReg!L47</f>
        <v>None</v>
      </c>
      <c r="O49" s="560" t="str">
        <f>CustomizedSchReg!M47</f>
        <v>Catholic</v>
      </c>
      <c r="P49" s="561" t="str">
        <f>CustomizedSchReg!N47</f>
        <v>Purok 2A</v>
      </c>
      <c r="Q49" s="561" t="str">
        <f>CustomizedSchReg!O47</f>
        <v>Gusa</v>
      </c>
      <c r="R49" s="561" t="str">
        <f>CustomizedSchReg!P47</f>
        <v>CAGAYAN DE ORO CITY</v>
      </c>
      <c r="S49" s="1040" t="str">
        <f>CustomizedSchReg!Q47</f>
        <v>MISAMIS ORIENTAL</v>
      </c>
      <c r="T49" s="1041"/>
      <c r="U49" s="1040" t="str">
        <f>CustomizedSchReg!R47</f>
        <v>Januario Tan Pacana</v>
      </c>
      <c r="V49" s="1041"/>
      <c r="W49" s="1040" t="str">
        <f>CustomizedSchReg!S47</f>
        <v>Rachel Mabelin Abucejo</v>
      </c>
      <c r="X49" s="1041"/>
      <c r="Y49" s="561">
        <f>CustomizedSchReg!T47</f>
        <v>0</v>
      </c>
      <c r="Z49" s="561">
        <f>CustomizedSchReg!U47</f>
        <v>0</v>
      </c>
      <c r="AA49" s="561" t="str">
        <f>CustomizedSchReg!V47</f>
        <v>(0910) 889-9217</v>
      </c>
      <c r="AB49" s="561"/>
    </row>
    <row r="50" spans="1:28" s="562" customFormat="1" ht="45.75" customHeight="1">
      <c r="A50" s="555">
        <v>16</v>
      </c>
      <c r="B50" s="556">
        <f>CustomizedSchReg!B48</f>
        <v>304091120170</v>
      </c>
      <c r="C50" s="563"/>
      <c r="D50" s="1042" t="str">
        <f>CONCATENATE(CustomizedSchReg!C48,",   ",CustomizedSchReg!D48,"   ",CustomizedSchReg!E48)</f>
        <v>QUINTO,   Queenie   Lagura</v>
      </c>
      <c r="E50" s="1042"/>
      <c r="F50" s="1042"/>
      <c r="G50" s="1042"/>
      <c r="H50" s="558" t="s">
        <v>2</v>
      </c>
      <c r="I50" s="559">
        <f>CustomizedSchReg!H48</f>
        <v>36237</v>
      </c>
      <c r="J50" s="558">
        <f>CustomizedSchReg!I48</f>
        <v>14</v>
      </c>
      <c r="K50" s="565"/>
      <c r="L50" s="566"/>
      <c r="M50" s="560" t="str">
        <f>CustomizedSchReg!K48</f>
        <v>CEBUANO</v>
      </c>
      <c r="N50" s="560" t="str">
        <f>CustomizedSchReg!L48</f>
        <v>None</v>
      </c>
      <c r="O50" s="560" t="str">
        <f>CustomizedSchReg!M48</f>
        <v>Iglesia Ni Cristo</v>
      </c>
      <c r="P50" s="561" t="str">
        <f>CustomizedSchReg!N48</f>
        <v>Zone 2, Upper</v>
      </c>
      <c r="Q50" s="561" t="str">
        <f>CustomizedSchReg!O48</f>
        <v>Bulua</v>
      </c>
      <c r="R50" s="561" t="str">
        <f>CustomizedSchReg!P48</f>
        <v>CAGAYAN DE ORO CITY</v>
      </c>
      <c r="S50" s="1040" t="str">
        <f>CustomizedSchReg!Q48</f>
        <v>MISAMIS ORIENTAL</v>
      </c>
      <c r="T50" s="1041"/>
      <c r="U50" s="1040" t="str">
        <f>CustomizedSchReg!R48</f>
        <v>Manuel Manuel Quinto</v>
      </c>
      <c r="V50" s="1041"/>
      <c r="W50" s="1040" t="str">
        <f>CustomizedSchReg!S48</f>
        <v>Ma. Fraces Apduhan Lagura</v>
      </c>
      <c r="X50" s="1041"/>
      <c r="Y50" s="561">
        <f>CustomizedSchReg!T48</f>
        <v>0</v>
      </c>
      <c r="Z50" s="561">
        <f>CustomizedSchReg!U48</f>
        <v>0</v>
      </c>
      <c r="AA50" s="561" t="str">
        <f>CustomizedSchReg!V48</f>
        <v>(0926) 816-1266</v>
      </c>
      <c r="AB50" s="561"/>
    </row>
    <row r="51" spans="1:28" s="562" customFormat="1" ht="45.75" customHeight="1">
      <c r="A51" s="555">
        <v>17</v>
      </c>
      <c r="B51" s="556">
        <f>CustomizedSchReg!B49</f>
        <v>304091120181</v>
      </c>
      <c r="C51" s="557"/>
      <c r="D51" s="1042" t="str">
        <f>CONCATENATE(CustomizedSchReg!C49,",   ",CustomizedSchReg!D49,"   ",CustomizedSchReg!E49)</f>
        <v>REYES,   Clarisse   Ladesma</v>
      </c>
      <c r="E51" s="1042"/>
      <c r="F51" s="1042"/>
      <c r="G51" s="1042"/>
      <c r="H51" s="558" t="s">
        <v>2</v>
      </c>
      <c r="I51" s="559">
        <f>CustomizedSchReg!H49</f>
        <v>36276</v>
      </c>
      <c r="J51" s="558">
        <f>CustomizedSchReg!I49</f>
        <v>14</v>
      </c>
      <c r="K51" s="565"/>
      <c r="L51" s="566"/>
      <c r="M51" s="560" t="str">
        <f>CustomizedSchReg!K49</f>
        <v>CEBUANO</v>
      </c>
      <c r="N51" s="560" t="str">
        <f>CustomizedSchReg!L49</f>
        <v>None</v>
      </c>
      <c r="O51" s="560" t="str">
        <f>CustomizedSchReg!M49</f>
        <v>Catholic</v>
      </c>
      <c r="P51" s="561" t="str">
        <f>CustomizedSchReg!N49</f>
        <v>B-4, L-8, Sto. Niño</v>
      </c>
      <c r="Q51" s="561" t="str">
        <f>CustomizedSchReg!O49</f>
        <v>Lapasan</v>
      </c>
      <c r="R51" s="561" t="str">
        <f>CustomizedSchReg!P49</f>
        <v>CAGAYAN DE ORO CITY</v>
      </c>
      <c r="S51" s="1040" t="str">
        <f>CustomizedSchReg!Q49</f>
        <v>MISAMIS ORIENTAL</v>
      </c>
      <c r="T51" s="1041"/>
      <c r="U51" s="1040" t="str">
        <f>CustomizedSchReg!R49</f>
        <v>Rolando Legaspino Reyes</v>
      </c>
      <c r="V51" s="1041"/>
      <c r="W51" s="1040" t="str">
        <f>CustomizedSchReg!S49</f>
        <v>Glenda Hisona Ledesma</v>
      </c>
      <c r="X51" s="1041"/>
      <c r="Y51" s="561" t="str">
        <f>CustomizedSchReg!T49</f>
        <v>Gloria H. Ledesma</v>
      </c>
      <c r="Z51" s="561" t="str">
        <f>CustomizedSchReg!U49</f>
        <v>Relative</v>
      </c>
      <c r="AA51" s="561" t="str">
        <f>CustomizedSchReg!V49</f>
        <v>(0927) 462-3601</v>
      </c>
      <c r="AB51" s="561"/>
    </row>
    <row r="52" spans="1:28" s="562" customFormat="1" ht="45.75" customHeight="1">
      <c r="A52" s="555">
        <v>18</v>
      </c>
      <c r="B52" s="556">
        <f>CustomizedSchReg!B50</f>
        <v>304091120630</v>
      </c>
      <c r="C52" s="563"/>
      <c r="D52" s="1042" t="str">
        <f>CONCATENATE(CustomizedSchReg!C50,",   ",CustomizedSchReg!D50,"   ",CustomizedSchReg!E50)</f>
        <v>SORIZO,   Stephanie   Galagar</v>
      </c>
      <c r="E52" s="1042"/>
      <c r="F52" s="1042"/>
      <c r="G52" s="1042"/>
      <c r="H52" s="558" t="s">
        <v>2</v>
      </c>
      <c r="I52" s="559">
        <f>CustomizedSchReg!H50</f>
        <v>36171</v>
      </c>
      <c r="J52" s="558">
        <f>CustomizedSchReg!I50</f>
        <v>14</v>
      </c>
      <c r="K52" s="1045"/>
      <c r="L52" s="1046"/>
      <c r="M52" s="560" t="str">
        <f>CustomizedSchReg!K50</f>
        <v>CEBUANO</v>
      </c>
      <c r="N52" s="560" t="str">
        <f>CustomizedSchReg!L50</f>
        <v>None</v>
      </c>
      <c r="O52" s="560" t="str">
        <f>CustomizedSchReg!M50</f>
        <v>Catholic</v>
      </c>
      <c r="P52" s="561" t="str">
        <f>CustomizedSchReg!N50</f>
        <v>Tibasak</v>
      </c>
      <c r="Q52" s="561" t="str">
        <f>CustomizedSchReg!O50</f>
        <v>Macasandig</v>
      </c>
      <c r="R52" s="561" t="str">
        <f>CustomizedSchReg!P50</f>
        <v>CAGAYAN DE ORO CITY</v>
      </c>
      <c r="S52" s="1040" t="str">
        <f>CustomizedSchReg!Q50</f>
        <v>MISAMIS ORIENTAL</v>
      </c>
      <c r="T52" s="1041"/>
      <c r="U52" s="1040" t="str">
        <f>CustomizedSchReg!R50</f>
        <v>Bernard Alba Sorizo</v>
      </c>
      <c r="V52" s="1041"/>
      <c r="W52" s="1040" t="str">
        <f>CustomizedSchReg!S50</f>
        <v>Algen Saraus Galagar</v>
      </c>
      <c r="X52" s="1041"/>
      <c r="Y52" s="561">
        <f>CustomizedSchReg!T50</f>
        <v>0</v>
      </c>
      <c r="Z52" s="561">
        <f>CustomizedSchReg!U50</f>
        <v>0</v>
      </c>
      <c r="AA52" s="561" t="str">
        <f>CustomizedSchReg!V50</f>
        <v>(0912) 384-0037</v>
      </c>
      <c r="AB52" s="561"/>
    </row>
    <row r="53" spans="1:28" s="562" customFormat="1" ht="45.75" customHeight="1">
      <c r="A53" s="555">
        <v>19</v>
      </c>
      <c r="B53" s="556">
        <f>CustomizedSchReg!B51</f>
        <v>304091130076</v>
      </c>
      <c r="C53" s="557"/>
      <c r="D53" s="1042" t="str">
        <f>CONCATENATE(CustomizedSchReg!C51,",   ",CustomizedSchReg!D51,"   ",CustomizedSchReg!E51)</f>
        <v>TEMPLA,   Angelica   Baquit</v>
      </c>
      <c r="E53" s="1042"/>
      <c r="F53" s="1042"/>
      <c r="G53" s="1042"/>
      <c r="H53" s="558" t="s">
        <v>2</v>
      </c>
      <c r="I53" s="559">
        <f>CustomizedSchReg!H51</f>
        <v>36375</v>
      </c>
      <c r="J53" s="558">
        <f>CustomizedSchReg!I51</f>
        <v>14</v>
      </c>
      <c r="K53" s="1045"/>
      <c r="L53" s="1046"/>
      <c r="M53" s="560" t="str">
        <f>CustomizedSchReg!K51</f>
        <v>CEBUANO</v>
      </c>
      <c r="N53" s="560" t="str">
        <f>CustomizedSchReg!L51</f>
        <v>None</v>
      </c>
      <c r="O53" s="560" t="str">
        <f>CustomizedSchReg!M51</f>
        <v>Catholic</v>
      </c>
      <c r="P53" s="561" t="str">
        <f>CustomizedSchReg!N51</f>
        <v>Luna-Velez St.</v>
      </c>
      <c r="Q53" s="561" t="str">
        <f>CustomizedSchReg!O51</f>
        <v>Barangay 29</v>
      </c>
      <c r="R53" s="561" t="str">
        <f>CustomizedSchReg!P51</f>
        <v>CAGAYAN DE ORO CITY</v>
      </c>
      <c r="S53" s="1040" t="str">
        <f>CustomizedSchReg!Q51</f>
        <v>MISAMIS ORIENTAL</v>
      </c>
      <c r="T53" s="1041"/>
      <c r="U53" s="1040" t="str">
        <f>CustomizedSchReg!R51</f>
        <v>Panchito Villarico Templa</v>
      </c>
      <c r="V53" s="1041"/>
      <c r="W53" s="1040" t="str">
        <f>CustomizedSchReg!S51</f>
        <v>Ma. Leah Felisan Baquit</v>
      </c>
      <c r="X53" s="1041"/>
      <c r="Y53" s="561">
        <f>CustomizedSchReg!T51</f>
        <v>0</v>
      </c>
      <c r="Z53" s="561">
        <f>CustomizedSchReg!U51</f>
        <v>0</v>
      </c>
      <c r="AA53" s="561" t="str">
        <f>CustomizedSchReg!V51</f>
        <v>(0936) 332-9477</v>
      </c>
      <c r="AB53" s="561"/>
    </row>
    <row r="54" spans="1:28" s="562" customFormat="1" ht="45.75" customHeight="1">
      <c r="A54" s="555">
        <v>20</v>
      </c>
      <c r="B54" s="556">
        <f>CustomizedSchReg!B52</f>
        <v>304091121026</v>
      </c>
      <c r="C54" s="563"/>
      <c r="D54" s="1042" t="str">
        <f>CONCATENATE(CustomizedSchReg!C52,",   ",CustomizedSchReg!D52,"   ",CustomizedSchReg!E52)</f>
        <v>TIMBANG,   Lizzette   Paman</v>
      </c>
      <c r="E54" s="1042"/>
      <c r="F54" s="1042"/>
      <c r="G54" s="1042"/>
      <c r="H54" s="558" t="s">
        <v>2</v>
      </c>
      <c r="I54" s="559">
        <f>CustomizedSchReg!H52</f>
        <v>35928</v>
      </c>
      <c r="J54" s="558">
        <f>CustomizedSchReg!I52</f>
        <v>15</v>
      </c>
      <c r="K54" s="1045"/>
      <c r="L54" s="1046"/>
      <c r="M54" s="560" t="str">
        <f>CustomizedSchReg!K52</f>
        <v>CEBUANO</v>
      </c>
      <c r="N54" s="560" t="str">
        <f>CustomizedSchReg!L52</f>
        <v>None</v>
      </c>
      <c r="O54" s="560" t="str">
        <f>CustomizedSchReg!M52</f>
        <v>Catholic</v>
      </c>
      <c r="P54" s="561" t="str">
        <f>CustomizedSchReg!N52</f>
        <v>Zone 7, FS Catanico</v>
      </c>
      <c r="Q54" s="561" t="str">
        <f>CustomizedSchReg!O52</f>
        <v>Cugman</v>
      </c>
      <c r="R54" s="561" t="str">
        <f>CustomizedSchReg!P52</f>
        <v>CAGAYAN DE ORO CITY</v>
      </c>
      <c r="S54" s="1040" t="str">
        <f>CustomizedSchReg!Q52</f>
        <v>MISAMIS ORIENTAL</v>
      </c>
      <c r="T54" s="1041"/>
      <c r="U54" s="1040" t="str">
        <f>CustomizedSchReg!R52</f>
        <v>Rey Anthony Agus Timbang</v>
      </c>
      <c r="V54" s="1041"/>
      <c r="W54" s="1040" t="str">
        <f>CustomizedSchReg!S52</f>
        <v>Leslie Cabeltes Paman</v>
      </c>
      <c r="X54" s="1041"/>
      <c r="Y54" s="561">
        <f>CustomizedSchReg!T52</f>
        <v>0</v>
      </c>
      <c r="Z54" s="561">
        <f>CustomizedSchReg!U52</f>
        <v>0</v>
      </c>
      <c r="AA54" s="561" t="str">
        <f>CustomizedSchReg!V52</f>
        <v>(0906) 952-2993</v>
      </c>
      <c r="AB54" s="561"/>
    </row>
    <row r="55" spans="1:28" s="562" customFormat="1" ht="45.75" customHeight="1">
      <c r="A55" s="555">
        <v>21</v>
      </c>
      <c r="B55" s="556">
        <f>CustomizedSchReg!B53</f>
        <v>304091120171</v>
      </c>
      <c r="C55" s="557"/>
      <c r="D55" s="1042" t="str">
        <f>CONCATENATE(CustomizedSchReg!C53,",   ",CustomizedSchReg!D53,"   ",CustomizedSchReg!E53)</f>
        <v>TINONAS,   Lyka Angela   </v>
      </c>
      <c r="E55" s="1042"/>
      <c r="F55" s="1042"/>
      <c r="G55" s="1042"/>
      <c r="H55" s="558" t="s">
        <v>2</v>
      </c>
      <c r="I55" s="559">
        <f>CustomizedSchReg!H53</f>
        <v>36273</v>
      </c>
      <c r="J55" s="558">
        <f>CustomizedSchReg!I53</f>
        <v>14</v>
      </c>
      <c r="K55" s="1045"/>
      <c r="L55" s="1046"/>
      <c r="M55" s="560" t="str">
        <f>CustomizedSchReg!K53</f>
        <v>CEBUANO</v>
      </c>
      <c r="N55" s="560" t="str">
        <f>CustomizedSchReg!L53</f>
        <v>None</v>
      </c>
      <c r="O55" s="560" t="str">
        <f>CustomizedSchReg!M53</f>
        <v>Aglipayan</v>
      </c>
      <c r="P55" s="561" t="str">
        <f>CustomizedSchReg!N53</f>
        <v>Zone 2, Upper</v>
      </c>
      <c r="Q55" s="561" t="str">
        <f>CustomizedSchReg!O53</f>
        <v>Bulua</v>
      </c>
      <c r="R55" s="561" t="str">
        <f>CustomizedSchReg!P53</f>
        <v>CAGAYAN DE ORO CITY</v>
      </c>
      <c r="S55" s="1040" t="str">
        <f>CustomizedSchReg!Q53</f>
        <v>MISAMIS ORIENTAL</v>
      </c>
      <c r="T55" s="1041"/>
      <c r="U55" s="1040" t="str">
        <f>CustomizedSchReg!R53</f>
        <v>Alan Razon Hinautan</v>
      </c>
      <c r="V55" s="1041"/>
      <c r="W55" s="1040" t="str">
        <f>CustomizedSchReg!S53</f>
        <v>Gemma Apduhan Tinonas</v>
      </c>
      <c r="X55" s="1041"/>
      <c r="Y55" s="561">
        <f>CustomizedSchReg!T53</f>
        <v>0</v>
      </c>
      <c r="Z55" s="561">
        <f>CustomizedSchReg!U53</f>
        <v>0</v>
      </c>
      <c r="AA55" s="561" t="str">
        <f>CustomizedSchReg!V53</f>
        <v>(0905) 969-6068</v>
      </c>
      <c r="AB55" s="561"/>
    </row>
    <row r="56" spans="1:28" s="562" customFormat="1" ht="45.75" customHeight="1">
      <c r="A56" s="555"/>
      <c r="B56" s="556"/>
      <c r="C56" s="563"/>
      <c r="D56" s="1042"/>
      <c r="E56" s="1042"/>
      <c r="F56" s="1042"/>
      <c r="G56" s="1042"/>
      <c r="H56" s="558"/>
      <c r="I56" s="559"/>
      <c r="J56" s="558"/>
      <c r="K56" s="1045"/>
      <c r="L56" s="1046"/>
      <c r="M56" s="560"/>
      <c r="N56" s="560"/>
      <c r="O56" s="560"/>
      <c r="P56" s="561"/>
      <c r="Q56" s="561"/>
      <c r="R56" s="561"/>
      <c r="S56" s="1040"/>
      <c r="T56" s="1041"/>
      <c r="U56" s="1040"/>
      <c r="V56" s="1041"/>
      <c r="W56" s="1040"/>
      <c r="X56" s="1041"/>
      <c r="Y56" s="561"/>
      <c r="Z56" s="561"/>
      <c r="AA56" s="561"/>
      <c r="AB56" s="561"/>
    </row>
    <row r="57" spans="1:28" s="562" customFormat="1" ht="45.75" customHeight="1">
      <c r="A57" s="555"/>
      <c r="B57" s="556"/>
      <c r="C57" s="557"/>
      <c r="D57" s="1042"/>
      <c r="E57" s="1042"/>
      <c r="F57" s="1042"/>
      <c r="G57" s="1042"/>
      <c r="H57" s="558"/>
      <c r="I57" s="559"/>
      <c r="J57" s="558"/>
      <c r="K57" s="1045"/>
      <c r="L57" s="1046"/>
      <c r="M57" s="560"/>
      <c r="N57" s="560"/>
      <c r="O57" s="560"/>
      <c r="P57" s="561"/>
      <c r="Q57" s="561"/>
      <c r="R57" s="561"/>
      <c r="S57" s="1040"/>
      <c r="T57" s="1041"/>
      <c r="U57" s="1040"/>
      <c r="V57" s="1041"/>
      <c r="W57" s="1040"/>
      <c r="X57" s="1041"/>
      <c r="Y57" s="561"/>
      <c r="Z57" s="561"/>
      <c r="AA57" s="561"/>
      <c r="AB57" s="561"/>
    </row>
    <row r="58" spans="1:28" s="562" customFormat="1" ht="45.75" customHeight="1">
      <c r="A58" s="555"/>
      <c r="B58" s="556"/>
      <c r="C58" s="563"/>
      <c r="D58" s="1042"/>
      <c r="E58" s="1042"/>
      <c r="F58" s="1042"/>
      <c r="G58" s="1042"/>
      <c r="H58" s="558"/>
      <c r="I58" s="559"/>
      <c r="J58" s="558"/>
      <c r="K58" s="565"/>
      <c r="L58" s="566"/>
      <c r="M58" s="560"/>
      <c r="N58" s="560"/>
      <c r="O58" s="560"/>
      <c r="P58" s="561"/>
      <c r="Q58" s="561"/>
      <c r="R58" s="561"/>
      <c r="S58" s="1040"/>
      <c r="T58" s="1041"/>
      <c r="U58" s="1040"/>
      <c r="V58" s="1041"/>
      <c r="W58" s="1040"/>
      <c r="X58" s="1041"/>
      <c r="Y58" s="561"/>
      <c r="Z58" s="561"/>
      <c r="AA58" s="561"/>
      <c r="AB58" s="561"/>
    </row>
    <row r="59" spans="1:28" s="562" customFormat="1" ht="45.75" customHeight="1">
      <c r="A59" s="555"/>
      <c r="B59" s="556"/>
      <c r="C59" s="557"/>
      <c r="D59" s="1042"/>
      <c r="E59" s="1042"/>
      <c r="F59" s="1042"/>
      <c r="G59" s="1042"/>
      <c r="H59" s="558"/>
      <c r="I59" s="559"/>
      <c r="J59" s="558"/>
      <c r="K59" s="1045"/>
      <c r="L59" s="1046"/>
      <c r="M59" s="560"/>
      <c r="N59" s="560"/>
      <c r="O59" s="560"/>
      <c r="P59" s="561"/>
      <c r="Q59" s="561"/>
      <c r="R59" s="561"/>
      <c r="S59" s="1040"/>
      <c r="T59" s="1041"/>
      <c r="U59" s="1040"/>
      <c r="V59" s="1041"/>
      <c r="W59" s="1040"/>
      <c r="X59" s="1041"/>
      <c r="Y59" s="561"/>
      <c r="Z59" s="561"/>
      <c r="AA59" s="561"/>
      <c r="AB59" s="561"/>
    </row>
    <row r="60" spans="1:28" s="562" customFormat="1" ht="33" customHeight="1">
      <c r="A60" s="1048" t="s">
        <v>159</v>
      </c>
      <c r="B60" s="1048"/>
      <c r="C60" s="1048"/>
      <c r="D60" s="1048"/>
      <c r="E60" s="1048"/>
      <c r="F60" s="1048"/>
      <c r="G60" s="1048"/>
      <c r="H60" s="1048"/>
      <c r="I60" s="1048"/>
      <c r="J60" s="1048"/>
      <c r="K60" s="1048"/>
      <c r="L60" s="1048"/>
      <c r="M60" s="1048"/>
      <c r="N60" s="1048"/>
      <c r="O60" s="1048"/>
      <c r="P60" s="1048"/>
      <c r="Q60" s="1048"/>
      <c r="R60" s="1048"/>
      <c r="S60" s="567"/>
      <c r="T60" s="568"/>
      <c r="U60" s="568"/>
      <c r="V60" s="568"/>
      <c r="W60" s="568"/>
      <c r="X60" s="1056" t="s">
        <v>92</v>
      </c>
      <c r="Y60" s="1056"/>
      <c r="Z60" s="568"/>
      <c r="AA60" s="1056" t="s">
        <v>93</v>
      </c>
      <c r="AB60" s="1056"/>
    </row>
    <row r="61" spans="1:28" s="582" customFormat="1" ht="36" customHeight="1">
      <c r="A61" s="1050" t="s">
        <v>61</v>
      </c>
      <c r="B61" s="1051"/>
      <c r="C61" s="1050" t="s">
        <v>62</v>
      </c>
      <c r="D61" s="1051"/>
      <c r="E61" s="569"/>
      <c r="F61" s="570" t="s">
        <v>75</v>
      </c>
      <c r="G61" s="570"/>
      <c r="H61" s="571"/>
      <c r="I61" s="570"/>
      <c r="J61" s="572"/>
      <c r="K61" s="573"/>
      <c r="L61" s="569" t="s">
        <v>61</v>
      </c>
      <c r="M61" s="574"/>
      <c r="N61" s="575" t="s">
        <v>62</v>
      </c>
      <c r="O61" s="570" t="s">
        <v>75</v>
      </c>
      <c r="P61" s="571"/>
      <c r="Q61" s="571"/>
      <c r="R61" s="576"/>
      <c r="S61" s="577"/>
      <c r="T61" s="578" t="s">
        <v>156</v>
      </c>
      <c r="U61" s="579" t="s">
        <v>94</v>
      </c>
      <c r="V61" s="579" t="s">
        <v>95</v>
      </c>
      <c r="W61" s="580"/>
      <c r="X61" s="1057"/>
      <c r="Y61" s="1057"/>
      <c r="Z61" s="581"/>
      <c r="AA61" s="1057"/>
      <c r="AB61" s="1057"/>
    </row>
    <row r="62" spans="1:28" s="562" customFormat="1" ht="47.25" customHeight="1">
      <c r="A62" s="1052" t="s">
        <v>59</v>
      </c>
      <c r="B62" s="1052"/>
      <c r="C62" s="1049" t="s">
        <v>60</v>
      </c>
      <c r="D62" s="1049"/>
      <c r="E62" s="1047" t="s">
        <v>76</v>
      </c>
      <c r="F62" s="1047"/>
      <c r="G62" s="1047"/>
      <c r="H62" s="1047"/>
      <c r="I62" s="1047"/>
      <c r="J62" s="1047"/>
      <c r="K62" s="583"/>
      <c r="L62" s="584" t="s">
        <v>66</v>
      </c>
      <c r="M62" s="585"/>
      <c r="N62" s="586" t="s">
        <v>67</v>
      </c>
      <c r="O62" s="1047" t="s">
        <v>78</v>
      </c>
      <c r="P62" s="1047"/>
      <c r="Q62" s="1047"/>
      <c r="R62" s="1047"/>
      <c r="S62" s="587"/>
      <c r="T62" s="586" t="s">
        <v>6</v>
      </c>
      <c r="U62" s="588">
        <v>18</v>
      </c>
      <c r="V62" s="586"/>
      <c r="W62" s="568"/>
      <c r="X62" s="1060" t="str">
        <f>CustomizedSchReg!I2</f>
        <v>Name of Class Adviser</v>
      </c>
      <c r="Y62" s="1060"/>
      <c r="AA62" s="1060" t="str">
        <f>CustomizedSchReg!Q2</f>
        <v>JOSEFINA S. DAGASUAN</v>
      </c>
      <c r="AB62" s="1060"/>
    </row>
    <row r="63" spans="1:28" s="562" customFormat="1" ht="47.25" customHeight="1">
      <c r="A63" s="1052" t="s">
        <v>64</v>
      </c>
      <c r="B63" s="1052"/>
      <c r="C63" s="1049" t="s">
        <v>63</v>
      </c>
      <c r="D63" s="1049"/>
      <c r="E63" s="1047" t="s">
        <v>76</v>
      </c>
      <c r="F63" s="1047"/>
      <c r="G63" s="1047"/>
      <c r="H63" s="1047"/>
      <c r="I63" s="1047"/>
      <c r="J63" s="1047"/>
      <c r="K63" s="583"/>
      <c r="L63" s="584" t="s">
        <v>68</v>
      </c>
      <c r="M63" s="585"/>
      <c r="N63" s="586" t="s">
        <v>69</v>
      </c>
      <c r="O63" s="1053" t="s">
        <v>79</v>
      </c>
      <c r="P63" s="1054"/>
      <c r="Q63" s="1054"/>
      <c r="R63" s="1055"/>
      <c r="S63" s="583"/>
      <c r="T63" s="586" t="s">
        <v>15</v>
      </c>
      <c r="U63" s="588">
        <v>21</v>
      </c>
      <c r="V63" s="586"/>
      <c r="W63" s="568"/>
      <c r="X63" s="1058" t="s">
        <v>96</v>
      </c>
      <c r="Y63" s="1058"/>
      <c r="Z63" s="589"/>
      <c r="AA63" s="1059" t="s">
        <v>97</v>
      </c>
      <c r="AB63" s="1059"/>
    </row>
    <row r="64" spans="1:28" s="562" customFormat="1" ht="23.25" customHeight="1">
      <c r="A64" s="1052" t="s">
        <v>65</v>
      </c>
      <c r="B64" s="1052"/>
      <c r="C64" s="1049" t="s">
        <v>70</v>
      </c>
      <c r="D64" s="1049"/>
      <c r="E64" s="1047" t="s">
        <v>77</v>
      </c>
      <c r="F64" s="1047"/>
      <c r="G64" s="1047"/>
      <c r="H64" s="1047"/>
      <c r="I64" s="1047"/>
      <c r="J64" s="1047"/>
      <c r="K64" s="583"/>
      <c r="L64" s="584" t="s">
        <v>71</v>
      </c>
      <c r="M64" s="585"/>
      <c r="N64" s="586" t="s">
        <v>72</v>
      </c>
      <c r="O64" s="1053" t="s">
        <v>118</v>
      </c>
      <c r="P64" s="1054"/>
      <c r="Q64" s="1054"/>
      <c r="R64" s="1055"/>
      <c r="S64" s="583"/>
      <c r="T64" s="1049" t="s">
        <v>3</v>
      </c>
      <c r="U64" s="1061">
        <f>U62+U63</f>
        <v>39</v>
      </c>
      <c r="V64" s="1061"/>
      <c r="W64" s="590"/>
      <c r="X64" s="591">
        <v>41796</v>
      </c>
      <c r="Y64" s="592"/>
      <c r="Z64" s="592"/>
      <c r="AA64" s="592"/>
      <c r="AB64" s="592"/>
    </row>
    <row r="65" spans="1:28" s="562" customFormat="1" ht="25.5">
      <c r="A65" s="1052" t="s">
        <v>120</v>
      </c>
      <c r="B65" s="1052"/>
      <c r="C65" s="1049" t="s">
        <v>121</v>
      </c>
      <c r="D65" s="1049"/>
      <c r="E65" s="1047" t="s">
        <v>122</v>
      </c>
      <c r="F65" s="1047"/>
      <c r="G65" s="1047"/>
      <c r="H65" s="1047"/>
      <c r="I65" s="1047"/>
      <c r="J65" s="1047"/>
      <c r="K65" s="583"/>
      <c r="L65" s="593" t="s">
        <v>73</v>
      </c>
      <c r="M65" s="585"/>
      <c r="N65" s="586" t="s">
        <v>74</v>
      </c>
      <c r="O65" s="1053" t="s">
        <v>119</v>
      </c>
      <c r="P65" s="1054"/>
      <c r="Q65" s="1054"/>
      <c r="R65" s="1055"/>
      <c r="S65" s="583"/>
      <c r="T65" s="1049"/>
      <c r="U65" s="1061"/>
      <c r="V65" s="1061"/>
      <c r="W65" s="590"/>
      <c r="X65" s="594" t="s">
        <v>299</v>
      </c>
      <c r="Y65" s="595" t="s">
        <v>300</v>
      </c>
      <c r="Z65" s="596"/>
      <c r="AA65" s="594" t="s">
        <v>299</v>
      </c>
      <c r="AB65" s="595" t="s">
        <v>300</v>
      </c>
    </row>
    <row r="66" spans="1:28" s="562" customFormat="1" ht="18.75">
      <c r="A66" s="564"/>
      <c r="Q66" s="568"/>
      <c r="R66" s="597"/>
      <c r="S66" s="597"/>
      <c r="T66" s="597"/>
      <c r="Y66" s="568"/>
      <c r="Z66" s="568"/>
      <c r="AA66" s="568"/>
      <c r="AB66" s="568"/>
    </row>
    <row r="67" spans="1:28" s="562" customFormat="1" ht="16.5">
      <c r="A67" s="564"/>
      <c r="I67" s="598"/>
      <c r="Y67" s="568"/>
      <c r="Z67" s="568"/>
      <c r="AA67" s="568"/>
      <c r="AB67" s="568"/>
    </row>
    <row r="68" spans="1:28" s="562" customFormat="1" ht="16.5">
      <c r="A68" s="564"/>
      <c r="I68" s="598"/>
      <c r="Y68" s="568"/>
      <c r="Z68" s="568"/>
      <c r="AA68" s="568"/>
      <c r="AB68" s="568"/>
    </row>
    <row r="69" spans="1:28" s="562" customFormat="1" ht="16.5">
      <c r="A69" s="564"/>
      <c r="Y69" s="568"/>
      <c r="Z69" s="568"/>
      <c r="AA69" s="568"/>
      <c r="AB69" s="568"/>
    </row>
    <row r="70" spans="1:28" s="562" customFormat="1" ht="16.5">
      <c r="A70" s="564"/>
      <c r="Y70" s="568"/>
      <c r="Z70" s="568"/>
      <c r="AA70" s="568"/>
      <c r="AB70" s="568"/>
    </row>
    <row r="71" spans="1:28" s="562" customFormat="1" ht="16.5">
      <c r="A71" s="564"/>
      <c r="Y71" s="568"/>
      <c r="Z71" s="568"/>
      <c r="AA71" s="568"/>
      <c r="AB71" s="568"/>
    </row>
    <row r="72" spans="1:28" s="562" customFormat="1" ht="16.5">
      <c r="A72" s="564"/>
      <c r="Y72" s="568"/>
      <c r="Z72" s="568"/>
      <c r="AA72" s="568"/>
      <c r="AB72" s="568"/>
    </row>
    <row r="73" spans="1:28" s="562" customFormat="1" ht="16.5">
      <c r="A73" s="564"/>
      <c r="Y73" s="568"/>
      <c r="Z73" s="568"/>
      <c r="AA73" s="568"/>
      <c r="AB73" s="568"/>
    </row>
    <row r="74" spans="1:28" s="562" customFormat="1" ht="16.5">
      <c r="A74" s="564"/>
      <c r="Q74" s="568"/>
      <c r="R74" s="568"/>
      <c r="S74" s="568"/>
      <c r="Y74" s="568"/>
      <c r="Z74" s="568"/>
      <c r="AA74" s="568"/>
      <c r="AB74" s="568"/>
    </row>
    <row r="75" spans="1:19" s="562" customFormat="1" ht="18">
      <c r="A75" s="599"/>
      <c r="C75" s="581"/>
      <c r="D75" s="581"/>
      <c r="E75" s="581"/>
      <c r="F75" s="581"/>
      <c r="G75" s="581"/>
      <c r="H75" s="581"/>
      <c r="N75" s="568"/>
      <c r="O75" s="568"/>
      <c r="P75" s="568"/>
      <c r="Q75" s="568"/>
      <c r="R75" s="568"/>
      <c r="S75" s="568"/>
    </row>
    <row r="76" spans="1:19" s="562" customFormat="1" ht="18">
      <c r="A76" s="599"/>
      <c r="C76" s="581"/>
      <c r="D76" s="581"/>
      <c r="E76" s="581"/>
      <c r="F76" s="581"/>
      <c r="G76" s="581"/>
      <c r="H76" s="581"/>
      <c r="I76" s="581"/>
      <c r="J76" s="581"/>
      <c r="K76" s="581"/>
      <c r="L76" s="581"/>
      <c r="M76" s="581"/>
      <c r="N76" s="592"/>
      <c r="O76" s="592"/>
      <c r="P76" s="592"/>
      <c r="Q76" s="592"/>
      <c r="R76" s="568"/>
      <c r="S76" s="568"/>
    </row>
    <row r="77" spans="1:19" s="562" customFormat="1" ht="18">
      <c r="A77" s="599"/>
      <c r="C77" s="581"/>
      <c r="D77" s="581"/>
      <c r="E77" s="581"/>
      <c r="F77" s="581"/>
      <c r="G77" s="581"/>
      <c r="H77" s="581"/>
      <c r="I77" s="581"/>
      <c r="J77" s="581"/>
      <c r="K77" s="581"/>
      <c r="L77" s="581"/>
      <c r="M77" s="581"/>
      <c r="N77" s="592"/>
      <c r="O77" s="592"/>
      <c r="P77" s="592"/>
      <c r="Q77" s="592"/>
      <c r="R77" s="568"/>
      <c r="S77" s="568"/>
    </row>
    <row r="78" spans="14:19" ht="18">
      <c r="N78" s="14"/>
      <c r="O78" s="14"/>
      <c r="P78" s="14"/>
      <c r="Q78" s="14"/>
      <c r="R78" s="14"/>
      <c r="S78" s="14"/>
    </row>
    <row r="79" spans="14:19" ht="18">
      <c r="N79" s="14"/>
      <c r="O79" s="14"/>
      <c r="P79" s="14"/>
      <c r="Q79" s="14"/>
      <c r="R79" s="14"/>
      <c r="S79" s="14"/>
    </row>
    <row r="80" spans="14:19" ht="18">
      <c r="N80" s="14"/>
      <c r="O80" s="14"/>
      <c r="P80" s="14"/>
      <c r="Q80" s="14"/>
      <c r="R80" s="14"/>
      <c r="S80" s="14"/>
    </row>
    <row r="81" spans="14:19" ht="18">
      <c r="N81" s="14"/>
      <c r="O81" s="14"/>
      <c r="P81" s="14"/>
      <c r="Q81" s="14"/>
      <c r="R81" s="14"/>
      <c r="S81" s="14"/>
    </row>
  </sheetData>
  <sheetProtection password="9F5A" sheet="1"/>
  <mergeCells count="304">
    <mergeCell ref="D51:G51"/>
    <mergeCell ref="D52:G52"/>
    <mergeCell ref="D53:G53"/>
    <mergeCell ref="D54:G54"/>
    <mergeCell ref="S55:T55"/>
    <mergeCell ref="D55:G55"/>
    <mergeCell ref="S52:T52"/>
    <mergeCell ref="K53:L53"/>
    <mergeCell ref="K54:L54"/>
    <mergeCell ref="K55:L55"/>
    <mergeCell ref="K52:L52"/>
    <mergeCell ref="AA8:AA9"/>
    <mergeCell ref="J8:J9"/>
    <mergeCell ref="K8:L9"/>
    <mergeCell ref="K10:L10"/>
    <mergeCell ref="K11:L11"/>
    <mergeCell ref="S48:T48"/>
    <mergeCell ref="S11:T11"/>
    <mergeCell ref="W9:X9"/>
    <mergeCell ref="U10:V10"/>
    <mergeCell ref="W10:X10"/>
    <mergeCell ref="U11:V11"/>
    <mergeCell ref="W11:X11"/>
    <mergeCell ref="Y8:Z8"/>
    <mergeCell ref="D10:G10"/>
    <mergeCell ref="D11:G11"/>
    <mergeCell ref="D12:G12"/>
    <mergeCell ref="O6:P6"/>
    <mergeCell ref="G6:N6"/>
    <mergeCell ref="K12:L12"/>
    <mergeCell ref="N8:N9"/>
    <mergeCell ref="C8:G9"/>
    <mergeCell ref="C6:F6"/>
    <mergeCell ref="S12:T12"/>
    <mergeCell ref="S9:T9"/>
    <mergeCell ref="S10:T10"/>
    <mergeCell ref="A1:AB1"/>
    <mergeCell ref="A2:AB2"/>
    <mergeCell ref="A8:A9"/>
    <mergeCell ref="B8:B9"/>
    <mergeCell ref="H8:H9"/>
    <mergeCell ref="I8:I9"/>
    <mergeCell ref="M8:M9"/>
    <mergeCell ref="E4:F4"/>
    <mergeCell ref="M4:N4"/>
    <mergeCell ref="O4:R4"/>
    <mergeCell ref="T4:U4"/>
    <mergeCell ref="Q6:R6"/>
    <mergeCell ref="O8:O9"/>
    <mergeCell ref="P8:T8"/>
    <mergeCell ref="U8:X8"/>
    <mergeCell ref="T6:U6"/>
    <mergeCell ref="V6:W6"/>
    <mergeCell ref="V4:Y4"/>
    <mergeCell ref="U9:V9"/>
    <mergeCell ref="U14:V14"/>
    <mergeCell ref="W14:X14"/>
    <mergeCell ref="U15:V15"/>
    <mergeCell ref="W15:X15"/>
    <mergeCell ref="U12:V12"/>
    <mergeCell ref="W12:X12"/>
    <mergeCell ref="U13:V13"/>
    <mergeCell ref="W13:X13"/>
    <mergeCell ref="K13:L13"/>
    <mergeCell ref="K14:L14"/>
    <mergeCell ref="K15:L15"/>
    <mergeCell ref="S13:T13"/>
    <mergeCell ref="S14:T14"/>
    <mergeCell ref="S15:T15"/>
    <mergeCell ref="D13:G13"/>
    <mergeCell ref="D14:G14"/>
    <mergeCell ref="D15:G15"/>
    <mergeCell ref="U18:V18"/>
    <mergeCell ref="W18:X18"/>
    <mergeCell ref="U19:V19"/>
    <mergeCell ref="W19:X19"/>
    <mergeCell ref="U16:V16"/>
    <mergeCell ref="W16:X16"/>
    <mergeCell ref="U17:V17"/>
    <mergeCell ref="K16:L16"/>
    <mergeCell ref="K17:L17"/>
    <mergeCell ref="K18:L18"/>
    <mergeCell ref="K19:L19"/>
    <mergeCell ref="S16:T16"/>
    <mergeCell ref="S17:T17"/>
    <mergeCell ref="S18:T18"/>
    <mergeCell ref="S19:T19"/>
    <mergeCell ref="D16:G16"/>
    <mergeCell ref="D17:G17"/>
    <mergeCell ref="D18:G18"/>
    <mergeCell ref="D19:G19"/>
    <mergeCell ref="U22:V22"/>
    <mergeCell ref="W22:X22"/>
    <mergeCell ref="K21:L21"/>
    <mergeCell ref="K20:L20"/>
    <mergeCell ref="K22:L22"/>
    <mergeCell ref="W17:X17"/>
    <mergeCell ref="U23:V23"/>
    <mergeCell ref="W23:X23"/>
    <mergeCell ref="U20:V20"/>
    <mergeCell ref="W20:X20"/>
    <mergeCell ref="U21:V21"/>
    <mergeCell ref="W21:X21"/>
    <mergeCell ref="K23:L23"/>
    <mergeCell ref="S20:T20"/>
    <mergeCell ref="S21:T21"/>
    <mergeCell ref="S22:T22"/>
    <mergeCell ref="S23:T23"/>
    <mergeCell ref="D20:G20"/>
    <mergeCell ref="D21:G21"/>
    <mergeCell ref="D22:G22"/>
    <mergeCell ref="D23:G23"/>
    <mergeCell ref="U26:V26"/>
    <mergeCell ref="W26:X26"/>
    <mergeCell ref="U27:V27"/>
    <mergeCell ref="W27:X27"/>
    <mergeCell ref="U24:V24"/>
    <mergeCell ref="W24:X24"/>
    <mergeCell ref="U25:V25"/>
    <mergeCell ref="W25:X25"/>
    <mergeCell ref="K25:L25"/>
    <mergeCell ref="K26:L26"/>
    <mergeCell ref="K27:L27"/>
    <mergeCell ref="S24:T24"/>
    <mergeCell ref="S25:T25"/>
    <mergeCell ref="S26:T26"/>
    <mergeCell ref="S27:T27"/>
    <mergeCell ref="D24:G24"/>
    <mergeCell ref="D25:G25"/>
    <mergeCell ref="D26:G26"/>
    <mergeCell ref="D27:G27"/>
    <mergeCell ref="U30:V30"/>
    <mergeCell ref="W30:X30"/>
    <mergeCell ref="K28:L28"/>
    <mergeCell ref="K29:L29"/>
    <mergeCell ref="K30:L30"/>
    <mergeCell ref="K24:L24"/>
    <mergeCell ref="U31:V31"/>
    <mergeCell ref="W31:X31"/>
    <mergeCell ref="U28:V28"/>
    <mergeCell ref="W28:X28"/>
    <mergeCell ref="U29:V29"/>
    <mergeCell ref="W29:X29"/>
    <mergeCell ref="K31:L31"/>
    <mergeCell ref="S28:T28"/>
    <mergeCell ref="S29:T29"/>
    <mergeCell ref="S30:T30"/>
    <mergeCell ref="S31:T31"/>
    <mergeCell ref="D28:G28"/>
    <mergeCell ref="D29:G29"/>
    <mergeCell ref="D30:G30"/>
    <mergeCell ref="D31:G31"/>
    <mergeCell ref="U44:V44"/>
    <mergeCell ref="W44:X44"/>
    <mergeCell ref="U41:V41"/>
    <mergeCell ref="W41:X41"/>
    <mergeCell ref="U42:V42"/>
    <mergeCell ref="W42:X42"/>
    <mergeCell ref="U43:V43"/>
    <mergeCell ref="W43:X43"/>
    <mergeCell ref="K43:L43"/>
    <mergeCell ref="K44:L44"/>
    <mergeCell ref="S41:T41"/>
    <mergeCell ref="S42:T42"/>
    <mergeCell ref="S43:T43"/>
    <mergeCell ref="S44:T44"/>
    <mergeCell ref="D41:G41"/>
    <mergeCell ref="D42:G42"/>
    <mergeCell ref="D43:G43"/>
    <mergeCell ref="D44:G44"/>
    <mergeCell ref="U47:V47"/>
    <mergeCell ref="W47:X47"/>
    <mergeCell ref="K45:L45"/>
    <mergeCell ref="K46:L46"/>
    <mergeCell ref="K47:L47"/>
    <mergeCell ref="K41:L41"/>
    <mergeCell ref="U45:V45"/>
    <mergeCell ref="W45:X45"/>
    <mergeCell ref="U46:V46"/>
    <mergeCell ref="W46:X46"/>
    <mergeCell ref="W51:X51"/>
    <mergeCell ref="U49:V49"/>
    <mergeCell ref="U50:V50"/>
    <mergeCell ref="U51:V51"/>
    <mergeCell ref="W48:X48"/>
    <mergeCell ref="W49:X49"/>
    <mergeCell ref="D45:G45"/>
    <mergeCell ref="D46:G46"/>
    <mergeCell ref="D47:G47"/>
    <mergeCell ref="D48:G48"/>
    <mergeCell ref="D49:G49"/>
    <mergeCell ref="D50:G50"/>
    <mergeCell ref="W54:X54"/>
    <mergeCell ref="U55:V55"/>
    <mergeCell ref="W55:X55"/>
    <mergeCell ref="U53:V53"/>
    <mergeCell ref="W53:X53"/>
    <mergeCell ref="U52:V52"/>
    <mergeCell ref="W52:X52"/>
    <mergeCell ref="U64:U65"/>
    <mergeCell ref="V64:V65"/>
    <mergeCell ref="E62:J62"/>
    <mergeCell ref="O65:R65"/>
    <mergeCell ref="O64:R64"/>
    <mergeCell ref="S50:T50"/>
    <mergeCell ref="S51:T51"/>
    <mergeCell ref="U54:V54"/>
    <mergeCell ref="D56:G56"/>
    <mergeCell ref="D57:G57"/>
    <mergeCell ref="AA60:AB61"/>
    <mergeCell ref="O62:R62"/>
    <mergeCell ref="X63:Y63"/>
    <mergeCell ref="AA63:AB63"/>
    <mergeCell ref="X62:Y62"/>
    <mergeCell ref="AA62:AB62"/>
    <mergeCell ref="X60:Y61"/>
    <mergeCell ref="K34:L34"/>
    <mergeCell ref="E65:J65"/>
    <mergeCell ref="T64:T65"/>
    <mergeCell ref="A63:B63"/>
    <mergeCell ref="A64:B64"/>
    <mergeCell ref="A65:B65"/>
    <mergeCell ref="S53:T53"/>
    <mergeCell ref="S54:T54"/>
    <mergeCell ref="S57:T57"/>
    <mergeCell ref="E64:J64"/>
    <mergeCell ref="S58:T58"/>
    <mergeCell ref="U48:V48"/>
    <mergeCell ref="C64:D64"/>
    <mergeCell ref="C65:D65"/>
    <mergeCell ref="O63:R63"/>
    <mergeCell ref="K32:L32"/>
    <mergeCell ref="K33:L33"/>
    <mergeCell ref="D58:G58"/>
    <mergeCell ref="D59:G59"/>
    <mergeCell ref="K56:L56"/>
    <mergeCell ref="C62:D62"/>
    <mergeCell ref="K42:L42"/>
    <mergeCell ref="D32:G32"/>
    <mergeCell ref="D34:G34"/>
    <mergeCell ref="C61:D61"/>
    <mergeCell ref="U34:V34"/>
    <mergeCell ref="K57:L57"/>
    <mergeCell ref="S59:T59"/>
    <mergeCell ref="U59:V59"/>
    <mergeCell ref="U58:V58"/>
    <mergeCell ref="S45:T45"/>
    <mergeCell ref="W59:X59"/>
    <mergeCell ref="W56:X56"/>
    <mergeCell ref="U57:V57"/>
    <mergeCell ref="U56:V56"/>
    <mergeCell ref="E63:J63"/>
    <mergeCell ref="A60:R60"/>
    <mergeCell ref="C63:D63"/>
    <mergeCell ref="A61:B61"/>
    <mergeCell ref="A62:B62"/>
    <mergeCell ref="U40:V40"/>
    <mergeCell ref="W40:X40"/>
    <mergeCell ref="S39:T39"/>
    <mergeCell ref="D33:G33"/>
    <mergeCell ref="K59:L59"/>
    <mergeCell ref="S56:T56"/>
    <mergeCell ref="W35:X35"/>
    <mergeCell ref="K36:L36"/>
    <mergeCell ref="U36:V36"/>
    <mergeCell ref="K37:L37"/>
    <mergeCell ref="U37:V37"/>
    <mergeCell ref="W37:X37"/>
    <mergeCell ref="S37:T37"/>
    <mergeCell ref="K35:L35"/>
    <mergeCell ref="W57:X57"/>
    <mergeCell ref="W36:X36"/>
    <mergeCell ref="W38:X38"/>
    <mergeCell ref="S38:T38"/>
    <mergeCell ref="U35:V35"/>
    <mergeCell ref="S36:T36"/>
    <mergeCell ref="S32:T32"/>
    <mergeCell ref="S33:T33"/>
    <mergeCell ref="S34:T34"/>
    <mergeCell ref="U32:V32"/>
    <mergeCell ref="W32:X32"/>
    <mergeCell ref="W34:X34"/>
    <mergeCell ref="U33:V33"/>
    <mergeCell ref="W33:X33"/>
    <mergeCell ref="S46:T46"/>
    <mergeCell ref="S40:T40"/>
    <mergeCell ref="S49:T49"/>
    <mergeCell ref="W50:X50"/>
    <mergeCell ref="D35:G35"/>
    <mergeCell ref="D36:G36"/>
    <mergeCell ref="D37:G37"/>
    <mergeCell ref="K38:L38"/>
    <mergeCell ref="U38:V38"/>
    <mergeCell ref="S35:T35"/>
    <mergeCell ref="S47:T47"/>
    <mergeCell ref="D38:G38"/>
    <mergeCell ref="W58:X58"/>
    <mergeCell ref="Y6:Z6"/>
    <mergeCell ref="D39:G39"/>
    <mergeCell ref="D40:G40"/>
    <mergeCell ref="K39:L39"/>
    <mergeCell ref="U39:V39"/>
    <mergeCell ref="W39:X39"/>
    <mergeCell ref="K40:L40"/>
  </mergeCells>
  <printOptions horizontalCentered="1" verticalCentered="1"/>
  <pageMargins left="0.15" right="0.15" top="0.25" bottom="0.25" header="0.13" footer="0.13"/>
  <pageSetup horizontalDpi="600" verticalDpi="600" orientation="landscape" paperSize="9" scale="4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BY6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L9" sqref="L9"/>
    </sheetView>
  </sheetViews>
  <sheetFormatPr defaultColWidth="9.140625" defaultRowHeight="15"/>
  <cols>
    <col min="1" max="1" width="3.7109375" style="111" customWidth="1"/>
    <col min="2" max="2" width="14.7109375" style="111" customWidth="1"/>
    <col min="3" max="3" width="16.7109375" style="111" customWidth="1"/>
    <col min="4" max="4" width="3.7109375" style="111" customWidth="1"/>
    <col min="5" max="11" width="4.7109375" style="111" customWidth="1"/>
    <col min="12" max="12" width="6.00390625" style="111" customWidth="1"/>
    <col min="13" max="16" width="4.7109375" style="111" customWidth="1"/>
    <col min="17" max="17" width="7.7109375" style="111" customWidth="1"/>
    <col min="18" max="18" width="4.7109375" style="111" customWidth="1"/>
    <col min="19" max="19" width="5.7109375" style="108" customWidth="1"/>
    <col min="20" max="20" width="4.7109375" style="109" customWidth="1"/>
    <col min="21" max="21" width="6.7109375" style="110" customWidth="1"/>
    <col min="22" max="28" width="4.7109375" style="111" customWidth="1"/>
    <col min="29" max="29" width="6.00390625" style="111" customWidth="1"/>
    <col min="30" max="33" width="4.7109375" style="111" customWidth="1"/>
    <col min="34" max="34" width="7.7109375" style="111" customWidth="1"/>
    <col min="35" max="44" width="4.7109375" style="111" customWidth="1"/>
    <col min="45" max="45" width="7.7109375" style="111" customWidth="1"/>
    <col min="46" max="46" width="4.7109375" style="111" customWidth="1"/>
    <col min="47" max="47" width="5.7109375" style="111" customWidth="1"/>
    <col min="48" max="48" width="4.7109375" style="111" customWidth="1"/>
    <col min="49" max="49" width="6.7109375" style="111" customWidth="1"/>
    <col min="50" max="58" width="4.7109375" style="111" customWidth="1"/>
    <col min="59" max="59" width="7.7109375" style="111" customWidth="1"/>
    <col min="60" max="60" width="4.7109375" style="111" customWidth="1"/>
    <col min="61" max="61" width="5.7109375" style="111" customWidth="1"/>
    <col min="62" max="62" width="4.7109375" style="111" customWidth="1"/>
    <col min="63" max="63" width="6.7109375" style="111" customWidth="1"/>
    <col min="64" max="72" width="4.7109375" style="111" customWidth="1"/>
    <col min="73" max="73" width="7.7109375" style="111" customWidth="1"/>
    <col min="74" max="74" width="4.7109375" style="111" customWidth="1"/>
    <col min="75" max="75" width="5.7109375" style="111" customWidth="1"/>
    <col min="76" max="76" width="4.7109375" style="111" customWidth="1"/>
    <col min="77" max="77" width="6.7109375" style="111" customWidth="1"/>
    <col min="78" max="16384" width="9.140625" style="111" customWidth="1"/>
  </cols>
  <sheetData>
    <row r="1" spans="1:77" ht="13.5" customHeight="1">
      <c r="A1" s="1101" t="s">
        <v>207</v>
      </c>
      <c r="B1" s="1101"/>
      <c r="C1" s="1101"/>
      <c r="D1" s="107"/>
      <c r="E1" s="1102" t="s">
        <v>208</v>
      </c>
      <c r="F1" s="1102"/>
      <c r="G1" s="1103" t="s">
        <v>209</v>
      </c>
      <c r="H1" s="1103"/>
      <c r="I1" s="1103"/>
      <c r="J1" s="691" t="s">
        <v>210</v>
      </c>
      <c r="K1" s="691"/>
      <c r="L1" s="691"/>
      <c r="M1" s="98"/>
      <c r="N1" s="98"/>
      <c r="O1" s="98"/>
      <c r="P1" s="1104" t="str">
        <f>CustomizedSchReg!J1</f>
        <v>   DIAMOND</v>
      </c>
      <c r="Q1" s="1104"/>
      <c r="R1" s="1104"/>
      <c r="V1" s="1102" t="s">
        <v>792</v>
      </c>
      <c r="W1" s="1102"/>
      <c r="X1" s="1103" t="s">
        <v>209</v>
      </c>
      <c r="Y1" s="1103"/>
      <c r="Z1" s="1103"/>
      <c r="AA1" s="691" t="s">
        <v>210</v>
      </c>
      <c r="AB1" s="691"/>
      <c r="AC1" s="691"/>
      <c r="AD1" s="98"/>
      <c r="AE1" s="98"/>
      <c r="AF1" s="98"/>
      <c r="AG1" s="1104">
        <f>CustomizedSchReg!AA1</f>
        <v>0</v>
      </c>
      <c r="AH1" s="1104"/>
      <c r="AI1" s="1104"/>
      <c r="AJ1" s="1102"/>
      <c r="AK1" s="1102"/>
      <c r="AL1" s="1103"/>
      <c r="AM1" s="1103"/>
      <c r="AN1" s="1103"/>
      <c r="AO1" s="691"/>
      <c r="AP1" s="691"/>
      <c r="AQ1" s="691"/>
      <c r="AR1" s="1104"/>
      <c r="AS1" s="1104"/>
      <c r="AT1" s="1104"/>
      <c r="AU1" s="108"/>
      <c r="AV1" s="109"/>
      <c r="AW1" s="110"/>
      <c r="AX1" s="1102" t="s">
        <v>211</v>
      </c>
      <c r="AY1" s="1102"/>
      <c r="AZ1" s="1103" t="s">
        <v>209</v>
      </c>
      <c r="BA1" s="1103"/>
      <c r="BB1" s="1103"/>
      <c r="BC1" s="691" t="s">
        <v>210</v>
      </c>
      <c r="BD1" s="691"/>
      <c r="BE1" s="691"/>
      <c r="BF1" s="1104" t="str">
        <f>P1</f>
        <v>   DIAMOND</v>
      </c>
      <c r="BG1" s="1104"/>
      <c r="BH1" s="1104"/>
      <c r="BI1" s="108"/>
      <c r="BJ1" s="109"/>
      <c r="BK1" s="110"/>
      <c r="BL1" s="1102" t="s">
        <v>212</v>
      </c>
      <c r="BM1" s="1102"/>
      <c r="BN1" s="1103" t="s">
        <v>209</v>
      </c>
      <c r="BO1" s="1103"/>
      <c r="BP1" s="1103"/>
      <c r="BQ1" s="691" t="s">
        <v>210</v>
      </c>
      <c r="BR1" s="691"/>
      <c r="BS1" s="691"/>
      <c r="BT1" s="1104" t="str">
        <f>P1</f>
        <v>   DIAMOND</v>
      </c>
      <c r="BU1" s="1104"/>
      <c r="BV1" s="1104"/>
      <c r="BW1" s="108"/>
      <c r="BX1" s="109"/>
      <c r="BY1" s="110"/>
    </row>
    <row r="2" spans="1:77" ht="13.5" customHeight="1">
      <c r="A2" s="1106" t="s">
        <v>213</v>
      </c>
      <c r="B2" s="1106"/>
      <c r="C2" s="1106"/>
      <c r="D2" s="112"/>
      <c r="E2" s="113" t="s">
        <v>214</v>
      </c>
      <c r="F2" s="1105" t="str">
        <f>CustomizedSchReg!M1</f>
        <v>   2014 - 2015</v>
      </c>
      <c r="G2" s="1105"/>
      <c r="H2" s="1105"/>
      <c r="I2" s="112"/>
      <c r="J2" s="691" t="s">
        <v>215</v>
      </c>
      <c r="K2" s="691"/>
      <c r="L2" s="1107" t="str">
        <f>CustomizedSchReg!I2</f>
        <v>Name of Class Adviser</v>
      </c>
      <c r="M2" s="1107"/>
      <c r="N2" s="1107"/>
      <c r="O2" s="1107"/>
      <c r="P2" s="1107"/>
      <c r="Q2" s="1107"/>
      <c r="R2" s="1107"/>
      <c r="V2" s="113" t="s">
        <v>214</v>
      </c>
      <c r="W2" s="1105">
        <f>CustomizedSchReg!AD1</f>
        <v>0</v>
      </c>
      <c r="X2" s="1105"/>
      <c r="Y2" s="1105"/>
      <c r="Z2" s="112"/>
      <c r="AA2" s="691" t="s">
        <v>215</v>
      </c>
      <c r="AB2" s="691"/>
      <c r="AC2" s="1107">
        <f>CustomizedSchReg!Z2</f>
        <v>0</v>
      </c>
      <c r="AD2" s="1107"/>
      <c r="AE2" s="1107"/>
      <c r="AF2" s="1107"/>
      <c r="AG2" s="1107"/>
      <c r="AH2" s="1107"/>
      <c r="AI2" s="1107"/>
      <c r="AJ2" s="113"/>
      <c r="AK2" s="1105"/>
      <c r="AL2" s="1105"/>
      <c r="AM2" s="1105"/>
      <c r="AN2" s="112"/>
      <c r="AO2" s="691"/>
      <c r="AP2" s="691"/>
      <c r="AQ2" s="1107"/>
      <c r="AR2" s="1107"/>
      <c r="AS2" s="1107"/>
      <c r="AT2" s="1107"/>
      <c r="AU2" s="108"/>
      <c r="AV2" s="109"/>
      <c r="AW2" s="110"/>
      <c r="AX2" s="113" t="s">
        <v>214</v>
      </c>
      <c r="AY2" s="1105" t="str">
        <f>CustomizedSchReg!M1</f>
        <v>   2014 - 2015</v>
      </c>
      <c r="AZ2" s="1105"/>
      <c r="BA2" s="1105"/>
      <c r="BB2" s="112"/>
      <c r="BC2" s="691" t="s">
        <v>215</v>
      </c>
      <c r="BD2" s="691"/>
      <c r="BE2" s="1107" t="str">
        <f>L2</f>
        <v>Name of Class Adviser</v>
      </c>
      <c r="BF2" s="1107"/>
      <c r="BG2" s="1107"/>
      <c r="BH2" s="1107"/>
      <c r="BI2" s="108"/>
      <c r="BJ2" s="109"/>
      <c r="BK2" s="110"/>
      <c r="BL2" s="113" t="s">
        <v>214</v>
      </c>
      <c r="BM2" s="1105" t="str">
        <f>CustomizedSchReg!M1</f>
        <v>   2014 - 2015</v>
      </c>
      <c r="BN2" s="1105"/>
      <c r="BO2" s="1105"/>
      <c r="BP2" s="112"/>
      <c r="BQ2" s="691" t="s">
        <v>215</v>
      </c>
      <c r="BR2" s="691"/>
      <c r="BS2" s="1107" t="str">
        <f>L2</f>
        <v>Name of Class Adviser</v>
      </c>
      <c r="BT2" s="1107"/>
      <c r="BU2" s="1107"/>
      <c r="BV2" s="1107"/>
      <c r="BW2" s="108"/>
      <c r="BX2" s="109"/>
      <c r="BY2" s="110"/>
    </row>
    <row r="3" spans="1:77" ht="13.5" customHeight="1" thickBot="1">
      <c r="A3" s="114"/>
      <c r="B3" s="115"/>
      <c r="C3" s="115"/>
      <c r="D3" s="114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4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4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4"/>
      <c r="AU3" s="108"/>
      <c r="AV3" s="109"/>
      <c r="AW3" s="110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4"/>
      <c r="BI3" s="108"/>
      <c r="BJ3" s="109"/>
      <c r="BK3" s="110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4"/>
      <c r="BW3" s="108"/>
      <c r="BX3" s="109"/>
      <c r="BY3" s="110"/>
    </row>
    <row r="4" spans="1:77" ht="13.5" customHeight="1">
      <c r="A4" s="1115" t="s">
        <v>216</v>
      </c>
      <c r="B4" s="1116"/>
      <c r="C4" s="1116"/>
      <c r="D4" s="1117"/>
      <c r="E4" s="1108" t="s">
        <v>217</v>
      </c>
      <c r="F4" s="1109"/>
      <c r="G4" s="1109"/>
      <c r="H4" s="1109"/>
      <c r="I4" s="1109"/>
      <c r="J4" s="1109"/>
      <c r="K4" s="1109"/>
      <c r="L4" s="1109"/>
      <c r="M4" s="1109"/>
      <c r="N4" s="1109"/>
      <c r="O4" s="1109"/>
      <c r="P4" s="1110"/>
      <c r="Q4" s="116" t="s">
        <v>218</v>
      </c>
      <c r="R4" s="1111" t="s">
        <v>219</v>
      </c>
      <c r="V4" s="1108" t="s">
        <v>217</v>
      </c>
      <c r="W4" s="1109"/>
      <c r="X4" s="1109"/>
      <c r="Y4" s="1109"/>
      <c r="Z4" s="1109"/>
      <c r="AA4" s="1109"/>
      <c r="AB4" s="1109"/>
      <c r="AC4" s="1109"/>
      <c r="AD4" s="1109"/>
      <c r="AE4" s="1109"/>
      <c r="AF4" s="1109"/>
      <c r="AG4" s="1110"/>
      <c r="AH4" s="116" t="s">
        <v>218</v>
      </c>
      <c r="AI4" s="1111" t="s">
        <v>219</v>
      </c>
      <c r="AJ4" s="1108"/>
      <c r="AK4" s="1109"/>
      <c r="AL4" s="1109"/>
      <c r="AM4" s="1109"/>
      <c r="AN4" s="1109"/>
      <c r="AO4" s="1109"/>
      <c r="AP4" s="1109"/>
      <c r="AQ4" s="1109"/>
      <c r="AR4" s="1110"/>
      <c r="AS4" s="116"/>
      <c r="AT4" s="1111"/>
      <c r="AU4" s="108"/>
      <c r="AV4" s="109"/>
      <c r="AW4" s="110"/>
      <c r="AX4" s="1108" t="s">
        <v>217</v>
      </c>
      <c r="AY4" s="1109"/>
      <c r="AZ4" s="1109"/>
      <c r="BA4" s="1109"/>
      <c r="BB4" s="1109"/>
      <c r="BC4" s="1109"/>
      <c r="BD4" s="1109"/>
      <c r="BE4" s="1109"/>
      <c r="BF4" s="1110"/>
      <c r="BG4" s="116" t="s">
        <v>218</v>
      </c>
      <c r="BH4" s="1111" t="s">
        <v>219</v>
      </c>
      <c r="BI4" s="108"/>
      <c r="BJ4" s="109"/>
      <c r="BK4" s="110"/>
      <c r="BL4" s="1108" t="s">
        <v>217</v>
      </c>
      <c r="BM4" s="1109"/>
      <c r="BN4" s="1109"/>
      <c r="BO4" s="1109"/>
      <c r="BP4" s="1109"/>
      <c r="BQ4" s="1109"/>
      <c r="BR4" s="1109"/>
      <c r="BS4" s="1109"/>
      <c r="BT4" s="1110"/>
      <c r="BU4" s="116" t="s">
        <v>218</v>
      </c>
      <c r="BV4" s="1111" t="s">
        <v>219</v>
      </c>
      <c r="BW4" s="108"/>
      <c r="BX4" s="109"/>
      <c r="BY4" s="110"/>
    </row>
    <row r="5" spans="1:77" ht="13.5" customHeight="1" thickBot="1">
      <c r="A5" s="117" t="s">
        <v>220</v>
      </c>
      <c r="B5" s="118" t="s">
        <v>221</v>
      </c>
      <c r="C5" s="118" t="s">
        <v>222</v>
      </c>
      <c r="D5" s="119" t="s">
        <v>223</v>
      </c>
      <c r="E5" s="120" t="s">
        <v>224</v>
      </c>
      <c r="F5" s="121" t="s">
        <v>225</v>
      </c>
      <c r="G5" s="121" t="s">
        <v>226</v>
      </c>
      <c r="H5" s="121" t="s">
        <v>227</v>
      </c>
      <c r="I5" s="122" t="s">
        <v>229</v>
      </c>
      <c r="J5" s="121" t="s">
        <v>780</v>
      </c>
      <c r="K5" s="123" t="s">
        <v>781</v>
      </c>
      <c r="L5" s="122" t="s">
        <v>231</v>
      </c>
      <c r="M5" s="122" t="s">
        <v>783</v>
      </c>
      <c r="N5" s="122" t="s">
        <v>790</v>
      </c>
      <c r="O5" s="122" t="s">
        <v>786</v>
      </c>
      <c r="P5" s="124" t="s">
        <v>791</v>
      </c>
      <c r="Q5" s="120" t="s">
        <v>233</v>
      </c>
      <c r="R5" s="1112"/>
      <c r="S5" s="1118" t="str">
        <f>I5</f>
        <v>AP</v>
      </c>
      <c r="T5" s="1119"/>
      <c r="V5" s="120" t="s">
        <v>224</v>
      </c>
      <c r="W5" s="121" t="s">
        <v>225</v>
      </c>
      <c r="X5" s="121" t="s">
        <v>226</v>
      </c>
      <c r="Y5" s="121" t="s">
        <v>227</v>
      </c>
      <c r="Z5" s="122" t="s">
        <v>229</v>
      </c>
      <c r="AA5" s="121" t="s">
        <v>780</v>
      </c>
      <c r="AB5" s="123" t="s">
        <v>781</v>
      </c>
      <c r="AC5" s="122" t="s">
        <v>231</v>
      </c>
      <c r="AD5" s="122" t="s">
        <v>783</v>
      </c>
      <c r="AE5" s="122" t="s">
        <v>790</v>
      </c>
      <c r="AF5" s="122" t="s">
        <v>786</v>
      </c>
      <c r="AG5" s="124" t="s">
        <v>791</v>
      </c>
      <c r="AH5" s="120" t="s">
        <v>233</v>
      </c>
      <c r="AI5" s="1112"/>
      <c r="AJ5" s="120"/>
      <c r="AK5" s="121"/>
      <c r="AL5" s="121"/>
      <c r="AM5" s="121"/>
      <c r="AN5" s="122"/>
      <c r="AO5" s="121"/>
      <c r="AP5" s="123"/>
      <c r="AQ5" s="122"/>
      <c r="AR5" s="124"/>
      <c r="AS5" s="120"/>
      <c r="AT5" s="1112"/>
      <c r="AU5" s="1113"/>
      <c r="AV5" s="1114"/>
      <c r="AW5" s="110"/>
      <c r="AX5" s="120" t="s">
        <v>224</v>
      </c>
      <c r="AY5" s="121" t="s">
        <v>225</v>
      </c>
      <c r="AZ5" s="121" t="s">
        <v>226</v>
      </c>
      <c r="BA5" s="121" t="s">
        <v>227</v>
      </c>
      <c r="BB5" s="122" t="s">
        <v>228</v>
      </c>
      <c r="BC5" s="121" t="s">
        <v>229</v>
      </c>
      <c r="BD5" s="123" t="s">
        <v>230</v>
      </c>
      <c r="BE5" s="122" t="s">
        <v>231</v>
      </c>
      <c r="BF5" s="124" t="s">
        <v>232</v>
      </c>
      <c r="BG5" s="120" t="s">
        <v>233</v>
      </c>
      <c r="BH5" s="1112"/>
      <c r="BI5" s="1113" t="str">
        <f>BB5</f>
        <v>MKBYN</v>
      </c>
      <c r="BJ5" s="1114"/>
      <c r="BK5" s="110"/>
      <c r="BL5" s="120" t="s">
        <v>224</v>
      </c>
      <c r="BM5" s="121" t="s">
        <v>225</v>
      </c>
      <c r="BN5" s="121" t="s">
        <v>226</v>
      </c>
      <c r="BO5" s="121" t="s">
        <v>227</v>
      </c>
      <c r="BP5" s="122" t="s">
        <v>228</v>
      </c>
      <c r="BQ5" s="121" t="s">
        <v>229</v>
      </c>
      <c r="BR5" s="123" t="s">
        <v>230</v>
      </c>
      <c r="BS5" s="122" t="s">
        <v>231</v>
      </c>
      <c r="BT5" s="124" t="s">
        <v>232</v>
      </c>
      <c r="BU5" s="120" t="s">
        <v>233</v>
      </c>
      <c r="BV5" s="1112"/>
      <c r="BW5" s="1113" t="str">
        <f>BP5</f>
        <v>MKBYN</v>
      </c>
      <c r="BX5" s="1114"/>
      <c r="BY5" s="110"/>
    </row>
    <row r="6" spans="1:77" s="140" customFormat="1" ht="15" customHeight="1">
      <c r="A6" s="125"/>
      <c r="B6" s="165" t="s">
        <v>202</v>
      </c>
      <c r="C6" s="166"/>
      <c r="D6" s="126"/>
      <c r="E6" s="167" t="s">
        <v>261</v>
      </c>
      <c r="F6" s="126" t="s">
        <v>257</v>
      </c>
      <c r="G6" s="126" t="s">
        <v>262</v>
      </c>
      <c r="H6" s="126" t="s">
        <v>263</v>
      </c>
      <c r="I6" s="126"/>
      <c r="J6" s="126" t="s">
        <v>264</v>
      </c>
      <c r="K6" s="126" t="s">
        <v>265</v>
      </c>
      <c r="L6" s="126" t="s">
        <v>266</v>
      </c>
      <c r="M6" s="126"/>
      <c r="N6" s="126"/>
      <c r="O6" s="126"/>
      <c r="P6" s="126" t="s">
        <v>267</v>
      </c>
      <c r="Q6" s="126"/>
      <c r="R6" s="168"/>
      <c r="S6" s="389"/>
      <c r="T6" s="391"/>
      <c r="U6" s="110"/>
      <c r="V6" s="167" t="s">
        <v>261</v>
      </c>
      <c r="W6" s="126" t="s">
        <v>257</v>
      </c>
      <c r="X6" s="126" t="s">
        <v>262</v>
      </c>
      <c r="Y6" s="126" t="s">
        <v>263</v>
      </c>
      <c r="Z6" s="126"/>
      <c r="AA6" s="126" t="s">
        <v>264</v>
      </c>
      <c r="AB6" s="126" t="s">
        <v>265</v>
      </c>
      <c r="AC6" s="126" t="s">
        <v>266</v>
      </c>
      <c r="AD6" s="126"/>
      <c r="AE6" s="126"/>
      <c r="AF6" s="126"/>
      <c r="AG6" s="126" t="s">
        <v>267</v>
      </c>
      <c r="AH6" s="126"/>
      <c r="AI6" s="168"/>
      <c r="AJ6" s="167"/>
      <c r="AK6" s="126"/>
      <c r="AL6" s="126"/>
      <c r="AM6" s="126"/>
      <c r="AN6" s="126"/>
      <c r="AO6" s="126"/>
      <c r="AP6" s="126"/>
      <c r="AQ6" s="126"/>
      <c r="AR6" s="126"/>
      <c r="AS6" s="126"/>
      <c r="AT6" s="168"/>
      <c r="AV6" s="109"/>
      <c r="AW6" s="110"/>
      <c r="AX6" s="167" t="s">
        <v>260</v>
      </c>
      <c r="AY6" s="126" t="s">
        <v>234</v>
      </c>
      <c r="AZ6" s="126" t="s">
        <v>269</v>
      </c>
      <c r="BA6" s="126" t="s">
        <v>270</v>
      </c>
      <c r="BB6" s="126"/>
      <c r="BC6" s="126" t="s">
        <v>271</v>
      </c>
      <c r="BD6" s="126" t="s">
        <v>272</v>
      </c>
      <c r="BE6" s="126" t="s">
        <v>273</v>
      </c>
      <c r="BF6" s="126" t="s">
        <v>274</v>
      </c>
      <c r="BG6" s="126"/>
      <c r="BH6" s="168"/>
      <c r="BJ6" s="109"/>
      <c r="BK6" s="110"/>
      <c r="BL6" s="167" t="s">
        <v>259</v>
      </c>
      <c r="BM6" s="126" t="s">
        <v>258</v>
      </c>
      <c r="BN6" s="126" t="s">
        <v>151</v>
      </c>
      <c r="BO6" s="126" t="s">
        <v>235</v>
      </c>
      <c r="BP6" s="126"/>
      <c r="BQ6" s="126" t="s">
        <v>275</v>
      </c>
      <c r="BR6" s="126" t="s">
        <v>276</v>
      </c>
      <c r="BS6" s="126" t="s">
        <v>277</v>
      </c>
      <c r="BT6" s="126" t="s">
        <v>278</v>
      </c>
      <c r="BU6" s="126"/>
      <c r="BV6" s="168"/>
      <c r="BX6" s="109"/>
      <c r="BY6" s="110"/>
    </row>
    <row r="7" spans="1:77" ht="15" customHeight="1">
      <c r="A7" s="105">
        <v>1</v>
      </c>
      <c r="B7" s="127" t="str">
        <f>CustomizedSchReg!C7</f>
        <v>Asio</v>
      </c>
      <c r="C7" s="127" t="str">
        <f>CustomizedSchReg!D7</f>
        <v>Danny</v>
      </c>
      <c r="D7" s="173" t="str">
        <f>CustomizedSchReg!F7</f>
        <v>A.</v>
      </c>
      <c r="E7" s="128">
        <f>'Grade Sheet'!E10</f>
        <v>94</v>
      </c>
      <c r="F7" s="129">
        <f>'Grade Sheet'!L10</f>
        <v>96</v>
      </c>
      <c r="G7" s="171">
        <f>'Grade Sheet'!S10</f>
        <v>95</v>
      </c>
      <c r="H7" s="130">
        <f>'Grade Sheet'!Z10</f>
        <v>94</v>
      </c>
      <c r="I7" s="131">
        <f>(J7*1.2+K7*1.2+L7*1.2+P7*0.9)/4.5</f>
        <v>0</v>
      </c>
      <c r="J7" s="132">
        <f>'Grade Sheet'!AN10</f>
        <v>0</v>
      </c>
      <c r="K7" s="133">
        <f>'Grade Sheet'!AU10</f>
        <v>0</v>
      </c>
      <c r="L7" s="129">
        <f>'Grade Sheet'!BB10</f>
        <v>0</v>
      </c>
      <c r="M7" s="129">
        <f>'Grade Sheet'!BC10</f>
        <v>0</v>
      </c>
      <c r="N7" s="129">
        <f>'Grade Sheet'!BD10</f>
        <v>0</v>
      </c>
      <c r="O7" s="129">
        <f>'Grade Sheet'!BE10</f>
        <v>0</v>
      </c>
      <c r="P7" s="172">
        <f>'Grade Sheet'!BI10</f>
        <v>0</v>
      </c>
      <c r="Q7" s="134">
        <f>(E7*1.2+F7*1.5+G7*1.5+H7*1.8+J7*1.2+K7*1.2+L7*1.2+P7*0.9)/10.5</f>
        <v>54.142857142857146</v>
      </c>
      <c r="R7" s="135">
        <f aca="true" t="shared" si="0" ref="R7:R29">RANK(Q7,$Q$7:$Q$51,0)</f>
        <v>1</v>
      </c>
      <c r="S7" s="369">
        <f>(J7*1.2+K7*1.2+L7*1.2+P7*0.9)/4.5</f>
        <v>0</v>
      </c>
      <c r="T7" s="370"/>
      <c r="U7" s="371">
        <f aca="true" t="shared" si="1" ref="U7:U29">(E7*1.2+F7*1.5+G7*1.5+H7*1.8+T7*4.5)/10.5</f>
        <v>54.142857142857146</v>
      </c>
      <c r="V7" s="128">
        <f>'Grade Sheet'!V10</f>
        <v>0</v>
      </c>
      <c r="W7" s="129">
        <f>'Grade Sheet'!AC10</f>
        <v>0</v>
      </c>
      <c r="X7" s="171">
        <f>'Grade Sheet'!AJ10</f>
        <v>0</v>
      </c>
      <c r="Y7" s="130">
        <f>'Grade Sheet'!AQ10</f>
        <v>0</v>
      </c>
      <c r="Z7" s="131">
        <f>(AA7*1.2+AB7*1.2+AC7*1.2+AG7*0.9)/4.5</f>
        <v>0</v>
      </c>
      <c r="AA7" s="132">
        <f>'Grade Sheet'!BE10</f>
        <v>0</v>
      </c>
      <c r="AB7" s="133">
        <f>'Grade Sheet'!BL10</f>
        <v>0</v>
      </c>
      <c r="AC7" s="129">
        <f>'Grade Sheet'!BS10</f>
        <v>0</v>
      </c>
      <c r="AD7" s="129">
        <f>'Grade Sheet'!BT10</f>
        <v>0</v>
      </c>
      <c r="AE7" s="129" t="str">
        <f>'Grade Sheet'!BU10</f>
        <v>Failed</v>
      </c>
      <c r="AF7" s="129">
        <f>'Grade Sheet'!BV10</f>
        <v>0</v>
      </c>
      <c r="AG7" s="172">
        <f>'Grade Sheet'!BZ10</f>
        <v>0</v>
      </c>
      <c r="AH7" s="134">
        <f>(V7*1.2+W7*1.5+X7*1.5+Y7*1.8+AA7*1.2+AB7*1.2+AC7*1.2+AG7*0.9)/10.5</f>
        <v>0</v>
      </c>
      <c r="AI7" s="135">
        <f aca="true" t="shared" si="2" ref="AI7:AI29">RANK(AH7,$Q$7:$Q$51,0)</f>
        <v>2</v>
      </c>
      <c r="AJ7" s="128"/>
      <c r="AK7" s="129"/>
      <c r="AL7" s="171"/>
      <c r="AM7" s="129"/>
      <c r="AN7" s="131"/>
      <c r="AO7" s="129"/>
      <c r="AP7" s="129"/>
      <c r="AQ7" s="129"/>
      <c r="AR7" s="171"/>
      <c r="AS7" s="134"/>
      <c r="AT7" s="139"/>
      <c r="AU7" s="136"/>
      <c r="AV7" s="137"/>
      <c r="AW7" s="138">
        <f aca="true" t="shared" si="3" ref="AW7:AW29">(AJ7*1.2+AK7*1.5+AL7*1.5+AM7*1.8+AV7*4.5)/10.5</f>
        <v>0</v>
      </c>
      <c r="AX7" s="128">
        <f>'Grade Sheet'!H10</f>
        <v>97</v>
      </c>
      <c r="AY7" s="129">
        <f>'Grade Sheet'!O10</f>
        <v>0</v>
      </c>
      <c r="AZ7" s="171">
        <f>'Grade Sheet'!V10</f>
        <v>0</v>
      </c>
      <c r="BA7" s="129">
        <f>'Grade Sheet'!AC10</f>
        <v>0</v>
      </c>
      <c r="BB7" s="131">
        <f>(BC7*1.2+BD7*1.2+BE7*1.2+BF7*0.9)/4.5</f>
        <v>0</v>
      </c>
      <c r="BC7" s="129">
        <f>'Grade Sheet'!AQ10</f>
        <v>0</v>
      </c>
      <c r="BD7" s="129">
        <f>'Grade Sheet'!AX10</f>
        <v>0</v>
      </c>
      <c r="BE7" s="129">
        <f>'Grade Sheet'!BE10</f>
        <v>0</v>
      </c>
      <c r="BF7" s="171">
        <f>'Grade Sheet'!BL10</f>
        <v>0</v>
      </c>
      <c r="BG7" s="134">
        <f>(AX7*1.2+AY7*1.5+AZ7*1.5+BA7*1.8+BC7*1.2+BD7*1.2+BE7*1.2+BF7*0.9)/10.5</f>
        <v>11.085714285714285</v>
      </c>
      <c r="BH7" s="139">
        <f aca="true" t="shared" si="4" ref="BH7:BH29">RANK(BG7,$BG$7:$BG$51,0)</f>
        <v>1</v>
      </c>
      <c r="BI7" s="136">
        <f>(BC7*1.2+BD7*1.2+BE7*1.2+BF7*0.9)/4.5</f>
        <v>0</v>
      </c>
      <c r="BJ7" s="137"/>
      <c r="BK7" s="138">
        <f aca="true" t="shared" si="5" ref="BK7:BK29">(AX7*1.2+AY7*1.5+AZ7*1.5+BA7*1.8+BJ7*4.5)/10.5</f>
        <v>11.085714285714285</v>
      </c>
      <c r="BL7" s="128">
        <f>'Grade Sheet'!I10</f>
        <v>97</v>
      </c>
      <c r="BM7" s="129">
        <f>'Grade Sheet'!P10</f>
        <v>0</v>
      </c>
      <c r="BN7" s="171">
        <f>'Grade Sheet'!W10</f>
        <v>0</v>
      </c>
      <c r="BO7" s="129">
        <f>'Grade Sheet'!AD10</f>
        <v>0</v>
      </c>
      <c r="BP7" s="131">
        <f>(BQ7*1.2+BR7*1.2+BS7*1.2+BT7*0.9)/4.5</f>
        <v>0</v>
      </c>
      <c r="BQ7" s="129">
        <f>'Grade Sheet'!AR10</f>
        <v>0</v>
      </c>
      <c r="BR7" s="129">
        <f>'Grade Sheet'!AY10</f>
        <v>0</v>
      </c>
      <c r="BS7" s="129">
        <f>'Grade Sheet'!BF10</f>
        <v>0</v>
      </c>
      <c r="BT7" s="171">
        <f>'Grade Sheet'!BM10</f>
        <v>0</v>
      </c>
      <c r="BU7" s="134">
        <f>(BL7*1.2+BM7*1.5+BN7*1.5+BO7*1.8+BQ7*1.2+BR7*1.2+BS7*1.2+BT7*0.9)/10.5</f>
        <v>11.085714285714285</v>
      </c>
      <c r="BV7" s="139">
        <f aca="true" t="shared" si="6" ref="BV7:BV29">RANK(BU7,$BU$7:$BU$51,0)</f>
        <v>1</v>
      </c>
      <c r="BW7" s="136">
        <f>(BQ7*1.2+BR7*1.2+BS7*1.2+BT7*0.9)/4.5</f>
        <v>0</v>
      </c>
      <c r="BX7" s="137"/>
      <c r="BY7" s="138">
        <f aca="true" t="shared" si="7" ref="BY7:BY29">(BL7*1.2+BM7*1.5+BN7*1.5+BO7*1.8+BX7*4.5)/10.5</f>
        <v>11.085714285714285</v>
      </c>
    </row>
    <row r="8" spans="1:77" ht="15" customHeight="1">
      <c r="A8" s="105">
        <v>2</v>
      </c>
      <c r="B8" s="127" t="str">
        <f>CustomizedSchReg!C8</f>
        <v>Madrid</v>
      </c>
      <c r="C8" s="127" t="str">
        <f>CustomizedSchReg!D8</f>
        <v>Jerry</v>
      </c>
      <c r="D8" s="173" t="str">
        <f>CustomizedSchReg!F8</f>
        <v>P.</v>
      </c>
      <c r="E8" s="128">
        <f>'Grade Sheet'!E11</f>
        <v>0</v>
      </c>
      <c r="F8" s="129">
        <f>'Grade Sheet'!L11</f>
        <v>0</v>
      </c>
      <c r="G8" s="171">
        <f>'Grade Sheet'!S11</f>
        <v>0</v>
      </c>
      <c r="H8" s="130">
        <f>'Grade Sheet'!Z11</f>
        <v>0</v>
      </c>
      <c r="I8" s="131">
        <f aca="true" t="shared" si="8" ref="I8:I29">(J8*1.2+K8*1.2+L8*1.2+P8*0.9)/4.5</f>
        <v>0</v>
      </c>
      <c r="J8" s="132">
        <f>'Grade Sheet'!AN11</f>
        <v>0</v>
      </c>
      <c r="K8" s="133">
        <f>'Grade Sheet'!AU11</f>
        <v>0</v>
      </c>
      <c r="L8" s="129">
        <f>'Grade Sheet'!BB11</f>
        <v>0</v>
      </c>
      <c r="M8" s="129">
        <f>'Grade Sheet'!BC11</f>
        <v>0</v>
      </c>
      <c r="N8" s="129">
        <f>'Grade Sheet'!BD11</f>
        <v>0</v>
      </c>
      <c r="O8" s="129">
        <f>'Grade Sheet'!BE11</f>
        <v>0</v>
      </c>
      <c r="P8" s="172">
        <f>'Grade Sheet'!BI11</f>
        <v>0</v>
      </c>
      <c r="Q8" s="134">
        <f aca="true" t="shared" si="9" ref="Q8:Q29">(E8*1.2+F8*1.5+G8*1.5+H8*1.8+J8*1.2+K8*1.2+L8*1.2+P8*0.9)/10.5</f>
        <v>0</v>
      </c>
      <c r="R8" s="135">
        <f t="shared" si="0"/>
        <v>2</v>
      </c>
      <c r="S8" s="369">
        <f aca="true" t="shared" si="10" ref="S8:S51">(J8*1.2+K8*1.2+L8*1.2+P8*0.9)/4.5</f>
        <v>0</v>
      </c>
      <c r="T8" s="370"/>
      <c r="U8" s="371">
        <f t="shared" si="1"/>
        <v>0</v>
      </c>
      <c r="V8" s="128">
        <f>'Grade Sheet'!V11</f>
        <v>0</v>
      </c>
      <c r="W8" s="129">
        <f>'Grade Sheet'!AC11</f>
        <v>0</v>
      </c>
      <c r="X8" s="171">
        <f>'Grade Sheet'!AJ11</f>
        <v>0</v>
      </c>
      <c r="Y8" s="130">
        <f>'Grade Sheet'!AQ11</f>
        <v>0</v>
      </c>
      <c r="Z8" s="131">
        <f aca="true" t="shared" si="11" ref="Z8:Z29">(AA8*1.2+AB8*1.2+AC8*1.2+AG8*0.9)/4.5</f>
        <v>0</v>
      </c>
      <c r="AA8" s="132">
        <f>'Grade Sheet'!BE11</f>
        <v>0</v>
      </c>
      <c r="AB8" s="133">
        <f>'Grade Sheet'!BL11</f>
        <v>0</v>
      </c>
      <c r="AC8" s="129">
        <f>'Grade Sheet'!BS11</f>
        <v>0</v>
      </c>
      <c r="AD8" s="129">
        <f>'Grade Sheet'!BT11</f>
        <v>0</v>
      </c>
      <c r="AE8" s="129" t="str">
        <f>'Grade Sheet'!BU11</f>
        <v>Failed</v>
      </c>
      <c r="AF8" s="129">
        <f>'Grade Sheet'!BV11</f>
        <v>0</v>
      </c>
      <c r="AG8" s="172">
        <f>'Grade Sheet'!BZ11</f>
        <v>0</v>
      </c>
      <c r="AH8" s="134">
        <f aca="true" t="shared" si="12" ref="AH8:AH29">(V8*1.2+W8*1.5+X8*1.5+Y8*1.8+AA8*1.2+AB8*1.2+AC8*1.2+AG8*0.9)/10.5</f>
        <v>0</v>
      </c>
      <c r="AI8" s="135">
        <f t="shared" si="2"/>
        <v>2</v>
      </c>
      <c r="AJ8" s="128"/>
      <c r="AK8" s="129"/>
      <c r="AL8" s="171"/>
      <c r="AM8" s="129"/>
      <c r="AN8" s="131"/>
      <c r="AO8" s="129"/>
      <c r="AP8" s="129"/>
      <c r="AQ8" s="129"/>
      <c r="AR8" s="171"/>
      <c r="AS8" s="134"/>
      <c r="AT8" s="139"/>
      <c r="AU8" s="136"/>
      <c r="AV8" s="137"/>
      <c r="AW8" s="138">
        <f t="shared" si="3"/>
        <v>0</v>
      </c>
      <c r="AX8" s="128">
        <f>'Grade Sheet'!H11</f>
        <v>0</v>
      </c>
      <c r="AY8" s="129">
        <f>'Grade Sheet'!O11</f>
        <v>0</v>
      </c>
      <c r="AZ8" s="171">
        <f>'Grade Sheet'!V11</f>
        <v>0</v>
      </c>
      <c r="BA8" s="129">
        <f>'Grade Sheet'!AC11</f>
        <v>0</v>
      </c>
      <c r="BB8" s="131">
        <f aca="true" t="shared" si="13" ref="BB8:BB29">(BC8*1.2+BD8*1.2+BE8*1.2+BF8*0.9)/4.5</f>
        <v>0</v>
      </c>
      <c r="BC8" s="129">
        <f>'Grade Sheet'!AQ11</f>
        <v>0</v>
      </c>
      <c r="BD8" s="129">
        <f>'Grade Sheet'!AX11</f>
        <v>0</v>
      </c>
      <c r="BE8" s="129">
        <f>'Grade Sheet'!BE11</f>
        <v>0</v>
      </c>
      <c r="BF8" s="171">
        <f>'Grade Sheet'!BL11</f>
        <v>0</v>
      </c>
      <c r="BG8" s="134">
        <f aca="true" t="shared" si="14" ref="BG8:BG29">(AX8*1.2+AY8*1.5+AZ8*1.5+BA8*1.8+BC8*1.2+BD8*1.2+BE8*1.2+BF8*0.9)/10.5</f>
        <v>0</v>
      </c>
      <c r="BH8" s="139">
        <f t="shared" si="4"/>
        <v>2</v>
      </c>
      <c r="BI8" s="136">
        <f aca="true" t="shared" si="15" ref="BI8:BI29">(BC8*1.2+BD8*1.2+BE8*1.2+BF8*0.9)/4.5</f>
        <v>0</v>
      </c>
      <c r="BJ8" s="137"/>
      <c r="BK8" s="138">
        <f t="shared" si="5"/>
        <v>0</v>
      </c>
      <c r="BL8" s="128">
        <f>'Grade Sheet'!I11</f>
        <v>0</v>
      </c>
      <c r="BM8" s="129">
        <f>'Grade Sheet'!P11</f>
        <v>0</v>
      </c>
      <c r="BN8" s="171">
        <f>'Grade Sheet'!W11</f>
        <v>0</v>
      </c>
      <c r="BO8" s="129">
        <f>'Grade Sheet'!AD11</f>
        <v>0</v>
      </c>
      <c r="BP8" s="131">
        <f aca="true" t="shared" si="16" ref="BP8:BP29">(BQ8*1.2+BR8*1.2+BS8*1.2+BT8*0.9)/4.5</f>
        <v>0</v>
      </c>
      <c r="BQ8" s="129">
        <f>'Grade Sheet'!AR11</f>
        <v>0</v>
      </c>
      <c r="BR8" s="129">
        <f>'Grade Sheet'!AY11</f>
        <v>0</v>
      </c>
      <c r="BS8" s="129">
        <f>'Grade Sheet'!BF11</f>
        <v>0</v>
      </c>
      <c r="BT8" s="171">
        <f>'Grade Sheet'!BM11</f>
        <v>0</v>
      </c>
      <c r="BU8" s="134">
        <f aca="true" t="shared" si="17" ref="BU8:BU29">(BL8*1.2+BM8*1.5+BN8*1.5+BO8*1.8+BQ8*1.2+BR8*1.2+BS8*1.2+BT8*0.9)/10.5</f>
        <v>0</v>
      </c>
      <c r="BV8" s="139">
        <f t="shared" si="6"/>
        <v>2</v>
      </c>
      <c r="BW8" s="136">
        <f aca="true" t="shared" si="18" ref="BW8:BW29">(BQ8*1.2+BR8*1.2+BS8*1.2+BT8*0.9)/4.5</f>
        <v>0</v>
      </c>
      <c r="BX8" s="137"/>
      <c r="BY8" s="138">
        <f t="shared" si="7"/>
        <v>0</v>
      </c>
    </row>
    <row r="9" spans="1:77" s="373" customFormat="1" ht="15" customHeight="1">
      <c r="A9" s="356">
        <v>3</v>
      </c>
      <c r="B9" s="357" t="str">
        <f>CustomizedSchReg!C9</f>
        <v>DUA</v>
      </c>
      <c r="C9" s="357" t="str">
        <f>CustomizedSchReg!D9</f>
        <v>Kenneth Ray</v>
      </c>
      <c r="D9" s="358" t="str">
        <f>CustomizedSchReg!F9</f>
        <v>D.</v>
      </c>
      <c r="E9" s="359">
        <f>'Grade Sheet'!E12</f>
        <v>0</v>
      </c>
      <c r="F9" s="360">
        <f>'Grade Sheet'!L12</f>
        <v>0</v>
      </c>
      <c r="G9" s="361">
        <f>'Grade Sheet'!S12</f>
        <v>0</v>
      </c>
      <c r="H9" s="362">
        <f>'Grade Sheet'!Z12</f>
        <v>0</v>
      </c>
      <c r="I9" s="363">
        <f t="shared" si="8"/>
        <v>0</v>
      </c>
      <c r="J9" s="364">
        <f>'Grade Sheet'!AN12</f>
        <v>0</v>
      </c>
      <c r="K9" s="365">
        <f>'Grade Sheet'!AU12</f>
        <v>0</v>
      </c>
      <c r="L9" s="129">
        <f>'Grade Sheet'!BB12</f>
        <v>0</v>
      </c>
      <c r="M9" s="129">
        <f>'Grade Sheet'!BC12</f>
        <v>0</v>
      </c>
      <c r="N9" s="129">
        <f>'Grade Sheet'!BD12</f>
        <v>0</v>
      </c>
      <c r="O9" s="129">
        <f>'Grade Sheet'!BE12</f>
        <v>0</v>
      </c>
      <c r="P9" s="366">
        <f>'Grade Sheet'!BI12</f>
        <v>0</v>
      </c>
      <c r="Q9" s="367">
        <f t="shared" si="9"/>
        <v>0</v>
      </c>
      <c r="R9" s="368">
        <f t="shared" si="0"/>
        <v>2</v>
      </c>
      <c r="S9" s="369">
        <f t="shared" si="10"/>
        <v>0</v>
      </c>
      <c r="T9" s="370"/>
      <c r="U9" s="371">
        <f t="shared" si="1"/>
        <v>0</v>
      </c>
      <c r="V9" s="359">
        <f>'Grade Sheet'!V12</f>
        <v>0</v>
      </c>
      <c r="W9" s="360">
        <f>'Grade Sheet'!AC12</f>
        <v>0</v>
      </c>
      <c r="X9" s="361">
        <f>'Grade Sheet'!AJ12</f>
        <v>0</v>
      </c>
      <c r="Y9" s="362">
        <f>'Grade Sheet'!AQ12</f>
        <v>0</v>
      </c>
      <c r="Z9" s="363">
        <f t="shared" si="11"/>
        <v>0</v>
      </c>
      <c r="AA9" s="364">
        <f>'Grade Sheet'!BE12</f>
        <v>0</v>
      </c>
      <c r="AB9" s="365">
        <f>'Grade Sheet'!BL12</f>
        <v>0</v>
      </c>
      <c r="AC9" s="129">
        <f>'Grade Sheet'!BS12</f>
        <v>0</v>
      </c>
      <c r="AD9" s="129">
        <f>'Grade Sheet'!BT12</f>
        <v>0</v>
      </c>
      <c r="AE9" s="129" t="str">
        <f>'Grade Sheet'!BU12</f>
        <v>Failed</v>
      </c>
      <c r="AF9" s="129">
        <f>'Grade Sheet'!BV12</f>
        <v>0</v>
      </c>
      <c r="AG9" s="366">
        <f>'Grade Sheet'!BZ12</f>
        <v>0</v>
      </c>
      <c r="AH9" s="367">
        <f t="shared" si="12"/>
        <v>0</v>
      </c>
      <c r="AI9" s="368">
        <f t="shared" si="2"/>
        <v>2</v>
      </c>
      <c r="AJ9" s="359"/>
      <c r="AK9" s="360"/>
      <c r="AL9" s="361"/>
      <c r="AM9" s="360"/>
      <c r="AN9" s="363"/>
      <c r="AO9" s="360"/>
      <c r="AP9" s="360"/>
      <c r="AQ9" s="360"/>
      <c r="AR9" s="361"/>
      <c r="AS9" s="367"/>
      <c r="AT9" s="372"/>
      <c r="AU9" s="369"/>
      <c r="AV9" s="370"/>
      <c r="AW9" s="371">
        <f t="shared" si="3"/>
        <v>0</v>
      </c>
      <c r="AX9" s="359">
        <f>'Grade Sheet'!H12</f>
        <v>0</v>
      </c>
      <c r="AY9" s="360">
        <f>'Grade Sheet'!O12</f>
        <v>0</v>
      </c>
      <c r="AZ9" s="361">
        <f>'Grade Sheet'!V12</f>
        <v>0</v>
      </c>
      <c r="BA9" s="360">
        <f>'Grade Sheet'!AC12</f>
        <v>0</v>
      </c>
      <c r="BB9" s="363">
        <f t="shared" si="13"/>
        <v>0</v>
      </c>
      <c r="BC9" s="360">
        <f>'Grade Sheet'!AQ12</f>
        <v>0</v>
      </c>
      <c r="BD9" s="360">
        <f>'Grade Sheet'!AX12</f>
        <v>0</v>
      </c>
      <c r="BE9" s="360">
        <f>'Grade Sheet'!BE12</f>
        <v>0</v>
      </c>
      <c r="BF9" s="361">
        <f>'Grade Sheet'!BL12</f>
        <v>0</v>
      </c>
      <c r="BG9" s="367">
        <f t="shared" si="14"/>
        <v>0</v>
      </c>
      <c r="BH9" s="372">
        <f t="shared" si="4"/>
        <v>2</v>
      </c>
      <c r="BI9" s="369">
        <f t="shared" si="15"/>
        <v>0</v>
      </c>
      <c r="BJ9" s="370"/>
      <c r="BK9" s="371">
        <f t="shared" si="5"/>
        <v>0</v>
      </c>
      <c r="BL9" s="359">
        <f>'Grade Sheet'!I12</f>
        <v>0</v>
      </c>
      <c r="BM9" s="360">
        <f>'Grade Sheet'!P12</f>
        <v>0</v>
      </c>
      <c r="BN9" s="361">
        <f>'Grade Sheet'!W12</f>
        <v>0</v>
      </c>
      <c r="BO9" s="360">
        <f>'Grade Sheet'!AD12</f>
        <v>0</v>
      </c>
      <c r="BP9" s="363">
        <f t="shared" si="16"/>
        <v>0</v>
      </c>
      <c r="BQ9" s="360">
        <f>'Grade Sheet'!AR12</f>
        <v>0</v>
      </c>
      <c r="BR9" s="360">
        <f>'Grade Sheet'!AY12</f>
        <v>0</v>
      </c>
      <c r="BS9" s="360">
        <f>'Grade Sheet'!BF12</f>
        <v>0</v>
      </c>
      <c r="BT9" s="361">
        <f>'Grade Sheet'!BM12</f>
        <v>0</v>
      </c>
      <c r="BU9" s="367">
        <f t="shared" si="17"/>
        <v>0</v>
      </c>
      <c r="BV9" s="372">
        <f t="shared" si="6"/>
        <v>2</v>
      </c>
      <c r="BW9" s="369">
        <f t="shared" si="18"/>
        <v>0</v>
      </c>
      <c r="BX9" s="370"/>
      <c r="BY9" s="371">
        <f t="shared" si="7"/>
        <v>0</v>
      </c>
    </row>
    <row r="10" spans="1:77" s="373" customFormat="1" ht="15" customHeight="1">
      <c r="A10" s="356">
        <v>4</v>
      </c>
      <c r="B10" s="357" t="str">
        <f>CustomizedSchReg!C10</f>
        <v>GAMALI</v>
      </c>
      <c r="C10" s="357" t="str">
        <f>CustomizedSchReg!D10</f>
        <v>Reynante</v>
      </c>
      <c r="D10" s="358" t="str">
        <f>CustomizedSchReg!F10</f>
        <v>B.</v>
      </c>
      <c r="E10" s="359">
        <f>'Grade Sheet'!E13</f>
        <v>0</v>
      </c>
      <c r="F10" s="360">
        <f>'Grade Sheet'!L13</f>
        <v>0</v>
      </c>
      <c r="G10" s="361">
        <f>'Grade Sheet'!S13</f>
        <v>0</v>
      </c>
      <c r="H10" s="362">
        <f>'Grade Sheet'!Z13</f>
        <v>0</v>
      </c>
      <c r="I10" s="363">
        <f t="shared" si="8"/>
        <v>0</v>
      </c>
      <c r="J10" s="364">
        <f>'Grade Sheet'!AN13</f>
        <v>0</v>
      </c>
      <c r="K10" s="365">
        <f>'Grade Sheet'!AU13</f>
        <v>0</v>
      </c>
      <c r="L10" s="129">
        <f>'Grade Sheet'!BB13</f>
        <v>0</v>
      </c>
      <c r="M10" s="129">
        <f>'Grade Sheet'!BC13</f>
        <v>0</v>
      </c>
      <c r="N10" s="129">
        <f>'Grade Sheet'!BD13</f>
        <v>0</v>
      </c>
      <c r="O10" s="129">
        <f>'Grade Sheet'!BE13</f>
        <v>0</v>
      </c>
      <c r="P10" s="366">
        <f>'Grade Sheet'!BI13</f>
        <v>0</v>
      </c>
      <c r="Q10" s="367">
        <f t="shared" si="9"/>
        <v>0</v>
      </c>
      <c r="R10" s="368">
        <f t="shared" si="0"/>
        <v>2</v>
      </c>
      <c r="S10" s="369">
        <f t="shared" si="10"/>
        <v>0</v>
      </c>
      <c r="T10" s="370"/>
      <c r="U10" s="371">
        <f t="shared" si="1"/>
        <v>0</v>
      </c>
      <c r="V10" s="359">
        <f>'Grade Sheet'!V13</f>
        <v>0</v>
      </c>
      <c r="W10" s="360">
        <f>'Grade Sheet'!AC13</f>
        <v>0</v>
      </c>
      <c r="X10" s="361">
        <f>'Grade Sheet'!AJ13</f>
        <v>0</v>
      </c>
      <c r="Y10" s="362">
        <f>'Grade Sheet'!AQ13</f>
        <v>0</v>
      </c>
      <c r="Z10" s="363">
        <f t="shared" si="11"/>
        <v>0</v>
      </c>
      <c r="AA10" s="364">
        <f>'Grade Sheet'!BE13</f>
        <v>0</v>
      </c>
      <c r="AB10" s="365">
        <f>'Grade Sheet'!BL13</f>
        <v>0</v>
      </c>
      <c r="AC10" s="129">
        <f>'Grade Sheet'!BS13</f>
        <v>0</v>
      </c>
      <c r="AD10" s="129">
        <f>'Grade Sheet'!BT13</f>
        <v>0</v>
      </c>
      <c r="AE10" s="129" t="str">
        <f>'Grade Sheet'!BU13</f>
        <v>Failed</v>
      </c>
      <c r="AF10" s="129">
        <f>'Grade Sheet'!BV13</f>
        <v>0</v>
      </c>
      <c r="AG10" s="366">
        <f>'Grade Sheet'!BZ13</f>
        <v>0</v>
      </c>
      <c r="AH10" s="367">
        <f t="shared" si="12"/>
        <v>0</v>
      </c>
      <c r="AI10" s="368">
        <f t="shared" si="2"/>
        <v>2</v>
      </c>
      <c r="AJ10" s="359"/>
      <c r="AK10" s="360"/>
      <c r="AL10" s="361"/>
      <c r="AM10" s="360"/>
      <c r="AN10" s="363"/>
      <c r="AO10" s="360"/>
      <c r="AP10" s="360"/>
      <c r="AQ10" s="360"/>
      <c r="AR10" s="361"/>
      <c r="AS10" s="367"/>
      <c r="AT10" s="372"/>
      <c r="AU10" s="369"/>
      <c r="AV10" s="370"/>
      <c r="AW10" s="371">
        <f t="shared" si="3"/>
        <v>0</v>
      </c>
      <c r="AX10" s="359">
        <f>'Grade Sheet'!H13</f>
        <v>0</v>
      </c>
      <c r="AY10" s="360">
        <f>'Grade Sheet'!O13</f>
        <v>0</v>
      </c>
      <c r="AZ10" s="361">
        <f>'Grade Sheet'!V13</f>
        <v>0</v>
      </c>
      <c r="BA10" s="360">
        <f>'Grade Sheet'!AC13</f>
        <v>0</v>
      </c>
      <c r="BB10" s="363">
        <f t="shared" si="13"/>
        <v>0</v>
      </c>
      <c r="BC10" s="360">
        <f>'Grade Sheet'!AQ13</f>
        <v>0</v>
      </c>
      <c r="BD10" s="360">
        <f>'Grade Sheet'!AX13</f>
        <v>0</v>
      </c>
      <c r="BE10" s="360">
        <f>'Grade Sheet'!BE13</f>
        <v>0</v>
      </c>
      <c r="BF10" s="361">
        <f>'Grade Sheet'!BL13</f>
        <v>0</v>
      </c>
      <c r="BG10" s="367">
        <f t="shared" si="14"/>
        <v>0</v>
      </c>
      <c r="BH10" s="372">
        <f t="shared" si="4"/>
        <v>2</v>
      </c>
      <c r="BI10" s="369">
        <f t="shared" si="15"/>
        <v>0</v>
      </c>
      <c r="BJ10" s="370"/>
      <c r="BK10" s="371">
        <f t="shared" si="5"/>
        <v>0</v>
      </c>
      <c r="BL10" s="359">
        <f>'Grade Sheet'!I13</f>
        <v>0</v>
      </c>
      <c r="BM10" s="360">
        <f>'Grade Sheet'!P13</f>
        <v>0</v>
      </c>
      <c r="BN10" s="361">
        <f>'Grade Sheet'!W13</f>
        <v>0</v>
      </c>
      <c r="BO10" s="360">
        <f>'Grade Sheet'!AD13</f>
        <v>0</v>
      </c>
      <c r="BP10" s="363">
        <f t="shared" si="16"/>
        <v>0</v>
      </c>
      <c r="BQ10" s="360">
        <f>'Grade Sheet'!AR13</f>
        <v>0</v>
      </c>
      <c r="BR10" s="360">
        <f>'Grade Sheet'!AY13</f>
        <v>0</v>
      </c>
      <c r="BS10" s="360">
        <f>'Grade Sheet'!BF13</f>
        <v>0</v>
      </c>
      <c r="BT10" s="361">
        <f>'Grade Sheet'!BM13</f>
        <v>0</v>
      </c>
      <c r="BU10" s="367">
        <f t="shared" si="17"/>
        <v>0</v>
      </c>
      <c r="BV10" s="372">
        <f t="shared" si="6"/>
        <v>2</v>
      </c>
      <c r="BW10" s="369">
        <f t="shared" si="18"/>
        <v>0</v>
      </c>
      <c r="BX10" s="370"/>
      <c r="BY10" s="371">
        <f t="shared" si="7"/>
        <v>0</v>
      </c>
    </row>
    <row r="11" spans="1:77" s="373" customFormat="1" ht="15" customHeight="1">
      <c r="A11" s="356">
        <v>5</v>
      </c>
      <c r="B11" s="357" t="str">
        <f>CustomizedSchReg!C11</f>
        <v>IGNACIO</v>
      </c>
      <c r="C11" s="357" t="str">
        <f>CustomizedSchReg!D11</f>
        <v>Carl Angelo</v>
      </c>
      <c r="D11" s="358" t="str">
        <f>CustomizedSchReg!F11</f>
        <v>M.</v>
      </c>
      <c r="E11" s="359">
        <f>'Grade Sheet'!E14</f>
        <v>0</v>
      </c>
      <c r="F11" s="360">
        <f>'Grade Sheet'!L14</f>
        <v>0</v>
      </c>
      <c r="G11" s="361">
        <f>'Grade Sheet'!S14</f>
        <v>0</v>
      </c>
      <c r="H11" s="362">
        <f>'Grade Sheet'!Z14</f>
        <v>0</v>
      </c>
      <c r="I11" s="363">
        <f t="shared" si="8"/>
        <v>0</v>
      </c>
      <c r="J11" s="364">
        <f>'Grade Sheet'!AN14</f>
        <v>0</v>
      </c>
      <c r="K11" s="365">
        <f>'Grade Sheet'!AU14</f>
        <v>0</v>
      </c>
      <c r="L11" s="129">
        <f>'Grade Sheet'!BB14</f>
        <v>0</v>
      </c>
      <c r="M11" s="129">
        <f>'Grade Sheet'!BC14</f>
        <v>0</v>
      </c>
      <c r="N11" s="129">
        <f>'Grade Sheet'!BD14</f>
        <v>0</v>
      </c>
      <c r="O11" s="129">
        <f>'Grade Sheet'!BE14</f>
        <v>0</v>
      </c>
      <c r="P11" s="366">
        <f>'Grade Sheet'!BI14</f>
        <v>0</v>
      </c>
      <c r="Q11" s="367">
        <f t="shared" si="9"/>
        <v>0</v>
      </c>
      <c r="R11" s="368">
        <f t="shared" si="0"/>
        <v>2</v>
      </c>
      <c r="S11" s="369">
        <f t="shared" si="10"/>
        <v>0</v>
      </c>
      <c r="T11" s="370"/>
      <c r="U11" s="371">
        <f t="shared" si="1"/>
        <v>0</v>
      </c>
      <c r="V11" s="359">
        <f>'Grade Sheet'!V14</f>
        <v>0</v>
      </c>
      <c r="W11" s="360">
        <f>'Grade Sheet'!AC14</f>
        <v>0</v>
      </c>
      <c r="X11" s="361">
        <f>'Grade Sheet'!AJ14</f>
        <v>0</v>
      </c>
      <c r="Y11" s="362">
        <f>'Grade Sheet'!AQ14</f>
        <v>0</v>
      </c>
      <c r="Z11" s="363">
        <f t="shared" si="11"/>
        <v>0</v>
      </c>
      <c r="AA11" s="364">
        <f>'Grade Sheet'!BE14</f>
        <v>0</v>
      </c>
      <c r="AB11" s="365">
        <f>'Grade Sheet'!BL14</f>
        <v>0</v>
      </c>
      <c r="AC11" s="129">
        <f>'Grade Sheet'!BS14</f>
        <v>0</v>
      </c>
      <c r="AD11" s="129">
        <f>'Grade Sheet'!BT14</f>
        <v>0</v>
      </c>
      <c r="AE11" s="129" t="str">
        <f>'Grade Sheet'!BU14</f>
        <v>Failed</v>
      </c>
      <c r="AF11" s="129">
        <f>'Grade Sheet'!BV14</f>
        <v>0</v>
      </c>
      <c r="AG11" s="366">
        <f>'Grade Sheet'!BZ14</f>
        <v>0</v>
      </c>
      <c r="AH11" s="367">
        <f t="shared" si="12"/>
        <v>0</v>
      </c>
      <c r="AI11" s="368">
        <f t="shared" si="2"/>
        <v>2</v>
      </c>
      <c r="AJ11" s="359"/>
      <c r="AK11" s="360"/>
      <c r="AL11" s="361"/>
      <c r="AM11" s="360"/>
      <c r="AN11" s="363"/>
      <c r="AO11" s="360"/>
      <c r="AP11" s="360"/>
      <c r="AQ11" s="360"/>
      <c r="AR11" s="361"/>
      <c r="AS11" s="367"/>
      <c r="AT11" s="372"/>
      <c r="AU11" s="369"/>
      <c r="AV11" s="370"/>
      <c r="AW11" s="371">
        <f t="shared" si="3"/>
        <v>0</v>
      </c>
      <c r="AX11" s="359">
        <f>'Grade Sheet'!H14</f>
        <v>0</v>
      </c>
      <c r="AY11" s="360">
        <f>'Grade Sheet'!O14</f>
        <v>0</v>
      </c>
      <c r="AZ11" s="361">
        <f>'Grade Sheet'!V14</f>
        <v>0</v>
      </c>
      <c r="BA11" s="360">
        <f>'Grade Sheet'!AC14</f>
        <v>0</v>
      </c>
      <c r="BB11" s="363">
        <f t="shared" si="13"/>
        <v>0</v>
      </c>
      <c r="BC11" s="360">
        <f>'Grade Sheet'!AQ14</f>
        <v>0</v>
      </c>
      <c r="BD11" s="360">
        <f>'Grade Sheet'!AX14</f>
        <v>0</v>
      </c>
      <c r="BE11" s="360">
        <f>'Grade Sheet'!BE14</f>
        <v>0</v>
      </c>
      <c r="BF11" s="361">
        <f>'Grade Sheet'!BL14</f>
        <v>0</v>
      </c>
      <c r="BG11" s="367">
        <f t="shared" si="14"/>
        <v>0</v>
      </c>
      <c r="BH11" s="372">
        <f t="shared" si="4"/>
        <v>2</v>
      </c>
      <c r="BI11" s="369">
        <f t="shared" si="15"/>
        <v>0</v>
      </c>
      <c r="BJ11" s="370"/>
      <c r="BK11" s="371">
        <f t="shared" si="5"/>
        <v>0</v>
      </c>
      <c r="BL11" s="359">
        <f>'Grade Sheet'!I14</f>
        <v>0</v>
      </c>
      <c r="BM11" s="360">
        <f>'Grade Sheet'!P14</f>
        <v>0</v>
      </c>
      <c r="BN11" s="361">
        <f>'Grade Sheet'!W14</f>
        <v>0</v>
      </c>
      <c r="BO11" s="360">
        <f>'Grade Sheet'!AD14</f>
        <v>0</v>
      </c>
      <c r="BP11" s="363">
        <f t="shared" si="16"/>
        <v>0</v>
      </c>
      <c r="BQ11" s="360">
        <f>'Grade Sheet'!AR14</f>
        <v>0</v>
      </c>
      <c r="BR11" s="360">
        <f>'Grade Sheet'!AY14</f>
        <v>0</v>
      </c>
      <c r="BS11" s="360">
        <f>'Grade Sheet'!BF14</f>
        <v>0</v>
      </c>
      <c r="BT11" s="361">
        <f>'Grade Sheet'!BM14</f>
        <v>0</v>
      </c>
      <c r="BU11" s="367">
        <f t="shared" si="17"/>
        <v>0</v>
      </c>
      <c r="BV11" s="372">
        <f t="shared" si="6"/>
        <v>2</v>
      </c>
      <c r="BW11" s="369">
        <f t="shared" si="18"/>
        <v>0</v>
      </c>
      <c r="BX11" s="370"/>
      <c r="BY11" s="371">
        <f t="shared" si="7"/>
        <v>0</v>
      </c>
    </row>
    <row r="12" spans="1:77" s="373" customFormat="1" ht="15" customHeight="1">
      <c r="A12" s="356">
        <v>6</v>
      </c>
      <c r="B12" s="357" t="str">
        <f>CustomizedSchReg!C12</f>
        <v>LAGO</v>
      </c>
      <c r="C12" s="357" t="str">
        <f>CustomizedSchReg!D12</f>
        <v>Carll Mark</v>
      </c>
      <c r="D12" s="358" t="str">
        <f>CustomizedSchReg!F12</f>
        <v>A.</v>
      </c>
      <c r="E12" s="359">
        <f>'Grade Sheet'!E15</f>
        <v>0</v>
      </c>
      <c r="F12" s="360">
        <f>'Grade Sheet'!L15</f>
        <v>0</v>
      </c>
      <c r="G12" s="361">
        <f>'Grade Sheet'!S15</f>
        <v>0</v>
      </c>
      <c r="H12" s="362">
        <f>'Grade Sheet'!Z15</f>
        <v>0</v>
      </c>
      <c r="I12" s="363">
        <f t="shared" si="8"/>
        <v>0</v>
      </c>
      <c r="J12" s="364">
        <f>'Grade Sheet'!AN15</f>
        <v>0</v>
      </c>
      <c r="K12" s="365">
        <f>'Grade Sheet'!AU15</f>
        <v>0</v>
      </c>
      <c r="L12" s="129">
        <f>'Grade Sheet'!BB15</f>
        <v>0</v>
      </c>
      <c r="M12" s="129">
        <f>'Grade Sheet'!BC15</f>
        <v>0</v>
      </c>
      <c r="N12" s="129">
        <f>'Grade Sheet'!BD15</f>
        <v>0</v>
      </c>
      <c r="O12" s="129">
        <f>'Grade Sheet'!BE15</f>
        <v>0</v>
      </c>
      <c r="P12" s="366">
        <f>'Grade Sheet'!BI15</f>
        <v>0</v>
      </c>
      <c r="Q12" s="367">
        <f t="shared" si="9"/>
        <v>0</v>
      </c>
      <c r="R12" s="368">
        <f t="shared" si="0"/>
        <v>2</v>
      </c>
      <c r="S12" s="369">
        <f t="shared" si="10"/>
        <v>0</v>
      </c>
      <c r="T12" s="370"/>
      <c r="U12" s="371">
        <f t="shared" si="1"/>
        <v>0</v>
      </c>
      <c r="V12" s="359">
        <f>'Grade Sheet'!V15</f>
        <v>0</v>
      </c>
      <c r="W12" s="360">
        <f>'Grade Sheet'!AC15</f>
        <v>0</v>
      </c>
      <c r="X12" s="361">
        <f>'Grade Sheet'!AJ15</f>
        <v>0</v>
      </c>
      <c r="Y12" s="362">
        <f>'Grade Sheet'!AQ15</f>
        <v>0</v>
      </c>
      <c r="Z12" s="363">
        <f t="shared" si="11"/>
        <v>0</v>
      </c>
      <c r="AA12" s="364">
        <f>'Grade Sheet'!BE15</f>
        <v>0</v>
      </c>
      <c r="AB12" s="365">
        <f>'Grade Sheet'!BL15</f>
        <v>0</v>
      </c>
      <c r="AC12" s="129">
        <f>'Grade Sheet'!BS15</f>
        <v>0</v>
      </c>
      <c r="AD12" s="129">
        <f>'Grade Sheet'!BT15</f>
        <v>0</v>
      </c>
      <c r="AE12" s="129" t="str">
        <f>'Grade Sheet'!BU15</f>
        <v>Failed</v>
      </c>
      <c r="AF12" s="129">
        <f>'Grade Sheet'!BV15</f>
        <v>0</v>
      </c>
      <c r="AG12" s="366">
        <f>'Grade Sheet'!BZ15</f>
        <v>0</v>
      </c>
      <c r="AH12" s="367">
        <f t="shared" si="12"/>
        <v>0</v>
      </c>
      <c r="AI12" s="368">
        <f t="shared" si="2"/>
        <v>2</v>
      </c>
      <c r="AJ12" s="359"/>
      <c r="AK12" s="360"/>
      <c r="AL12" s="361"/>
      <c r="AM12" s="360"/>
      <c r="AN12" s="363"/>
      <c r="AO12" s="360"/>
      <c r="AP12" s="360"/>
      <c r="AQ12" s="360"/>
      <c r="AR12" s="361"/>
      <c r="AS12" s="367"/>
      <c r="AT12" s="372"/>
      <c r="AU12" s="369"/>
      <c r="AV12" s="370"/>
      <c r="AW12" s="371">
        <f t="shared" si="3"/>
        <v>0</v>
      </c>
      <c r="AX12" s="359">
        <f>'Grade Sheet'!H15</f>
        <v>0</v>
      </c>
      <c r="AY12" s="360">
        <f>'Grade Sheet'!O15</f>
        <v>0</v>
      </c>
      <c r="AZ12" s="361">
        <f>'Grade Sheet'!V15</f>
        <v>0</v>
      </c>
      <c r="BA12" s="360">
        <f>'Grade Sheet'!AC15</f>
        <v>0</v>
      </c>
      <c r="BB12" s="363">
        <f t="shared" si="13"/>
        <v>0</v>
      </c>
      <c r="BC12" s="360">
        <f>'Grade Sheet'!AQ15</f>
        <v>0</v>
      </c>
      <c r="BD12" s="360">
        <f>'Grade Sheet'!AX15</f>
        <v>0</v>
      </c>
      <c r="BE12" s="360">
        <f>'Grade Sheet'!BE15</f>
        <v>0</v>
      </c>
      <c r="BF12" s="361">
        <f>'Grade Sheet'!BL15</f>
        <v>0</v>
      </c>
      <c r="BG12" s="367">
        <f t="shared" si="14"/>
        <v>0</v>
      </c>
      <c r="BH12" s="372">
        <f t="shared" si="4"/>
        <v>2</v>
      </c>
      <c r="BI12" s="369">
        <f t="shared" si="15"/>
        <v>0</v>
      </c>
      <c r="BJ12" s="370"/>
      <c r="BK12" s="371">
        <f t="shared" si="5"/>
        <v>0</v>
      </c>
      <c r="BL12" s="359">
        <f>'Grade Sheet'!I15</f>
        <v>0</v>
      </c>
      <c r="BM12" s="360">
        <f>'Grade Sheet'!P15</f>
        <v>0</v>
      </c>
      <c r="BN12" s="361">
        <f>'Grade Sheet'!W15</f>
        <v>0</v>
      </c>
      <c r="BO12" s="360">
        <f>'Grade Sheet'!AD15</f>
        <v>0</v>
      </c>
      <c r="BP12" s="363">
        <f t="shared" si="16"/>
        <v>0</v>
      </c>
      <c r="BQ12" s="360">
        <f>'Grade Sheet'!AR15</f>
        <v>0</v>
      </c>
      <c r="BR12" s="360">
        <f>'Grade Sheet'!AY15</f>
        <v>0</v>
      </c>
      <c r="BS12" s="360">
        <f>'Grade Sheet'!BF15</f>
        <v>0</v>
      </c>
      <c r="BT12" s="361">
        <f>'Grade Sheet'!BM15</f>
        <v>0</v>
      </c>
      <c r="BU12" s="367">
        <f t="shared" si="17"/>
        <v>0</v>
      </c>
      <c r="BV12" s="372">
        <f t="shared" si="6"/>
        <v>2</v>
      </c>
      <c r="BW12" s="369">
        <f t="shared" si="18"/>
        <v>0</v>
      </c>
      <c r="BX12" s="370"/>
      <c r="BY12" s="371">
        <f t="shared" si="7"/>
        <v>0</v>
      </c>
    </row>
    <row r="13" spans="1:77" s="373" customFormat="1" ht="15" customHeight="1">
      <c r="A13" s="356">
        <v>7</v>
      </c>
      <c r="B13" s="357" t="str">
        <f>CustomizedSchReg!C13</f>
        <v>LOOR</v>
      </c>
      <c r="C13" s="357" t="str">
        <f>CustomizedSchReg!D13</f>
        <v>Jevs</v>
      </c>
      <c r="D13" s="358" t="str">
        <f>CustomizedSchReg!F13</f>
        <v>C.</v>
      </c>
      <c r="E13" s="359">
        <f>'Grade Sheet'!E16</f>
        <v>0</v>
      </c>
      <c r="F13" s="360">
        <f>'Grade Sheet'!L16</f>
        <v>0</v>
      </c>
      <c r="G13" s="361">
        <f>'Grade Sheet'!S16</f>
        <v>0</v>
      </c>
      <c r="H13" s="362">
        <f>'Grade Sheet'!Z16</f>
        <v>0</v>
      </c>
      <c r="I13" s="363">
        <f t="shared" si="8"/>
        <v>0</v>
      </c>
      <c r="J13" s="364">
        <f>'Grade Sheet'!AN16</f>
        <v>0</v>
      </c>
      <c r="K13" s="365">
        <f>'Grade Sheet'!AU16</f>
        <v>0</v>
      </c>
      <c r="L13" s="129">
        <f>'Grade Sheet'!BB16</f>
        <v>0</v>
      </c>
      <c r="M13" s="129">
        <f>'Grade Sheet'!BC16</f>
        <v>0</v>
      </c>
      <c r="N13" s="129">
        <f>'Grade Sheet'!BD16</f>
        <v>0</v>
      </c>
      <c r="O13" s="129">
        <f>'Grade Sheet'!BE16</f>
        <v>0</v>
      </c>
      <c r="P13" s="366">
        <f>'Grade Sheet'!BI16</f>
        <v>0</v>
      </c>
      <c r="Q13" s="367">
        <f t="shared" si="9"/>
        <v>0</v>
      </c>
      <c r="R13" s="368">
        <f t="shared" si="0"/>
        <v>2</v>
      </c>
      <c r="S13" s="369">
        <f t="shared" si="10"/>
        <v>0</v>
      </c>
      <c r="T13" s="370"/>
      <c r="U13" s="371">
        <f t="shared" si="1"/>
        <v>0</v>
      </c>
      <c r="V13" s="359">
        <f>'Grade Sheet'!V16</f>
        <v>0</v>
      </c>
      <c r="W13" s="360">
        <f>'Grade Sheet'!AC16</f>
        <v>0</v>
      </c>
      <c r="X13" s="361">
        <f>'Grade Sheet'!AJ16</f>
        <v>0</v>
      </c>
      <c r="Y13" s="362">
        <f>'Grade Sheet'!AQ16</f>
        <v>0</v>
      </c>
      <c r="Z13" s="363">
        <f t="shared" si="11"/>
        <v>0</v>
      </c>
      <c r="AA13" s="364">
        <f>'Grade Sheet'!BE16</f>
        <v>0</v>
      </c>
      <c r="AB13" s="365">
        <f>'Grade Sheet'!BL16</f>
        <v>0</v>
      </c>
      <c r="AC13" s="129">
        <f>'Grade Sheet'!BS16</f>
        <v>0</v>
      </c>
      <c r="AD13" s="129">
        <f>'Grade Sheet'!BT16</f>
        <v>0</v>
      </c>
      <c r="AE13" s="129" t="str">
        <f>'Grade Sheet'!BU16</f>
        <v>Failed</v>
      </c>
      <c r="AF13" s="129">
        <f>'Grade Sheet'!BV16</f>
        <v>0</v>
      </c>
      <c r="AG13" s="366">
        <f>'Grade Sheet'!BZ16</f>
        <v>0</v>
      </c>
      <c r="AH13" s="367">
        <f t="shared" si="12"/>
        <v>0</v>
      </c>
      <c r="AI13" s="368">
        <f t="shared" si="2"/>
        <v>2</v>
      </c>
      <c r="AJ13" s="359"/>
      <c r="AK13" s="360"/>
      <c r="AL13" s="361"/>
      <c r="AM13" s="360"/>
      <c r="AN13" s="363"/>
      <c r="AO13" s="360"/>
      <c r="AP13" s="360"/>
      <c r="AQ13" s="360"/>
      <c r="AR13" s="361"/>
      <c r="AS13" s="367"/>
      <c r="AT13" s="372"/>
      <c r="AU13" s="369"/>
      <c r="AV13" s="370"/>
      <c r="AW13" s="371">
        <f t="shared" si="3"/>
        <v>0</v>
      </c>
      <c r="AX13" s="359">
        <f>'Grade Sheet'!H16</f>
        <v>0</v>
      </c>
      <c r="AY13" s="360">
        <f>'Grade Sheet'!O16</f>
        <v>0</v>
      </c>
      <c r="AZ13" s="361">
        <f>'Grade Sheet'!V16</f>
        <v>0</v>
      </c>
      <c r="BA13" s="360">
        <f>'Grade Sheet'!AC16</f>
        <v>0</v>
      </c>
      <c r="BB13" s="363">
        <f t="shared" si="13"/>
        <v>0</v>
      </c>
      <c r="BC13" s="360">
        <f>'Grade Sheet'!AQ16</f>
        <v>0</v>
      </c>
      <c r="BD13" s="360">
        <f>'Grade Sheet'!AX16</f>
        <v>0</v>
      </c>
      <c r="BE13" s="360">
        <f>'Grade Sheet'!BE16</f>
        <v>0</v>
      </c>
      <c r="BF13" s="361">
        <f>'Grade Sheet'!BL16</f>
        <v>0</v>
      </c>
      <c r="BG13" s="367">
        <f t="shared" si="14"/>
        <v>0</v>
      </c>
      <c r="BH13" s="372">
        <f t="shared" si="4"/>
        <v>2</v>
      </c>
      <c r="BI13" s="369">
        <f t="shared" si="15"/>
        <v>0</v>
      </c>
      <c r="BJ13" s="370"/>
      <c r="BK13" s="371">
        <f t="shared" si="5"/>
        <v>0</v>
      </c>
      <c r="BL13" s="359">
        <f>'Grade Sheet'!I16</f>
        <v>0</v>
      </c>
      <c r="BM13" s="360">
        <f>'Grade Sheet'!P16</f>
        <v>0</v>
      </c>
      <c r="BN13" s="361">
        <f>'Grade Sheet'!W16</f>
        <v>0</v>
      </c>
      <c r="BO13" s="360">
        <f>'Grade Sheet'!AD16</f>
        <v>0</v>
      </c>
      <c r="BP13" s="363">
        <f t="shared" si="16"/>
        <v>0</v>
      </c>
      <c r="BQ13" s="360">
        <f>'Grade Sheet'!AR16</f>
        <v>0</v>
      </c>
      <c r="BR13" s="360">
        <f>'Grade Sheet'!AY16</f>
        <v>0</v>
      </c>
      <c r="BS13" s="360">
        <f>'Grade Sheet'!BF16</f>
        <v>0</v>
      </c>
      <c r="BT13" s="361">
        <f>'Grade Sheet'!BM16</f>
        <v>0</v>
      </c>
      <c r="BU13" s="367">
        <f t="shared" si="17"/>
        <v>0</v>
      </c>
      <c r="BV13" s="372">
        <f t="shared" si="6"/>
        <v>2</v>
      </c>
      <c r="BW13" s="369">
        <f t="shared" si="18"/>
        <v>0</v>
      </c>
      <c r="BX13" s="370"/>
      <c r="BY13" s="371">
        <f t="shared" si="7"/>
        <v>0</v>
      </c>
    </row>
    <row r="14" spans="1:77" s="373" customFormat="1" ht="15" customHeight="1">
      <c r="A14" s="356">
        <v>8</v>
      </c>
      <c r="B14" s="357" t="str">
        <f>CustomizedSchReg!C14</f>
        <v>LUMACAD</v>
      </c>
      <c r="C14" s="357" t="str">
        <f>CustomizedSchReg!D14</f>
        <v>John Niño</v>
      </c>
      <c r="D14" s="358" t="str">
        <f>CustomizedSchReg!F14</f>
        <v>E.</v>
      </c>
      <c r="E14" s="359">
        <f>'Grade Sheet'!E17</f>
        <v>0</v>
      </c>
      <c r="F14" s="360">
        <f>'Grade Sheet'!L17</f>
        <v>0</v>
      </c>
      <c r="G14" s="361">
        <f>'Grade Sheet'!S17</f>
        <v>0</v>
      </c>
      <c r="H14" s="362">
        <f>'Grade Sheet'!Z17</f>
        <v>0</v>
      </c>
      <c r="I14" s="363">
        <f t="shared" si="8"/>
        <v>0</v>
      </c>
      <c r="J14" s="364">
        <f>'Grade Sheet'!AN17</f>
        <v>0</v>
      </c>
      <c r="K14" s="365">
        <f>'Grade Sheet'!AU17</f>
        <v>0</v>
      </c>
      <c r="L14" s="129">
        <f>'Grade Sheet'!BB17</f>
        <v>0</v>
      </c>
      <c r="M14" s="129">
        <f>'Grade Sheet'!BC17</f>
        <v>0</v>
      </c>
      <c r="N14" s="129">
        <f>'Grade Sheet'!BD17</f>
        <v>0</v>
      </c>
      <c r="O14" s="129">
        <f>'Grade Sheet'!BE17</f>
        <v>0</v>
      </c>
      <c r="P14" s="366">
        <f>'Grade Sheet'!BI17</f>
        <v>0</v>
      </c>
      <c r="Q14" s="367">
        <f t="shared" si="9"/>
        <v>0</v>
      </c>
      <c r="R14" s="368">
        <f t="shared" si="0"/>
        <v>2</v>
      </c>
      <c r="S14" s="369">
        <f t="shared" si="10"/>
        <v>0</v>
      </c>
      <c r="T14" s="370"/>
      <c r="U14" s="371">
        <f t="shared" si="1"/>
        <v>0</v>
      </c>
      <c r="V14" s="359">
        <f>'Grade Sheet'!V17</f>
        <v>0</v>
      </c>
      <c r="W14" s="360">
        <f>'Grade Sheet'!AC17</f>
        <v>0</v>
      </c>
      <c r="X14" s="361">
        <f>'Grade Sheet'!AJ17</f>
        <v>0</v>
      </c>
      <c r="Y14" s="362">
        <f>'Grade Sheet'!AQ17</f>
        <v>0</v>
      </c>
      <c r="Z14" s="363">
        <f t="shared" si="11"/>
        <v>0</v>
      </c>
      <c r="AA14" s="364">
        <f>'Grade Sheet'!BE17</f>
        <v>0</v>
      </c>
      <c r="AB14" s="365">
        <f>'Grade Sheet'!BL17</f>
        <v>0</v>
      </c>
      <c r="AC14" s="129">
        <f>'Grade Sheet'!BS17</f>
        <v>0</v>
      </c>
      <c r="AD14" s="129">
        <f>'Grade Sheet'!BT17</f>
        <v>0</v>
      </c>
      <c r="AE14" s="129" t="str">
        <f>'Grade Sheet'!BU17</f>
        <v>Failed</v>
      </c>
      <c r="AF14" s="129">
        <f>'Grade Sheet'!BV17</f>
        <v>0</v>
      </c>
      <c r="AG14" s="366">
        <f>'Grade Sheet'!BZ17</f>
        <v>0</v>
      </c>
      <c r="AH14" s="367">
        <f t="shared" si="12"/>
        <v>0</v>
      </c>
      <c r="AI14" s="368">
        <f t="shared" si="2"/>
        <v>2</v>
      </c>
      <c r="AJ14" s="359"/>
      <c r="AK14" s="360"/>
      <c r="AL14" s="361"/>
      <c r="AM14" s="360"/>
      <c r="AN14" s="363"/>
      <c r="AO14" s="360"/>
      <c r="AP14" s="360"/>
      <c r="AQ14" s="360"/>
      <c r="AR14" s="361"/>
      <c r="AS14" s="367"/>
      <c r="AT14" s="372"/>
      <c r="AU14" s="369"/>
      <c r="AV14" s="370"/>
      <c r="AW14" s="371">
        <f t="shared" si="3"/>
        <v>0</v>
      </c>
      <c r="AX14" s="359">
        <f>'Grade Sheet'!H17</f>
        <v>0</v>
      </c>
      <c r="AY14" s="360">
        <f>'Grade Sheet'!O17</f>
        <v>0</v>
      </c>
      <c r="AZ14" s="361">
        <f>'Grade Sheet'!V17</f>
        <v>0</v>
      </c>
      <c r="BA14" s="360">
        <f>'Grade Sheet'!AC17</f>
        <v>0</v>
      </c>
      <c r="BB14" s="363">
        <f t="shared" si="13"/>
        <v>0</v>
      </c>
      <c r="BC14" s="360">
        <f>'Grade Sheet'!AQ17</f>
        <v>0</v>
      </c>
      <c r="BD14" s="360">
        <f>'Grade Sheet'!AX17</f>
        <v>0</v>
      </c>
      <c r="BE14" s="360">
        <f>'Grade Sheet'!BE17</f>
        <v>0</v>
      </c>
      <c r="BF14" s="361">
        <f>'Grade Sheet'!BL17</f>
        <v>0</v>
      </c>
      <c r="BG14" s="367">
        <f t="shared" si="14"/>
        <v>0</v>
      </c>
      <c r="BH14" s="372">
        <f t="shared" si="4"/>
        <v>2</v>
      </c>
      <c r="BI14" s="369">
        <f t="shared" si="15"/>
        <v>0</v>
      </c>
      <c r="BJ14" s="370"/>
      <c r="BK14" s="371">
        <f t="shared" si="5"/>
        <v>0</v>
      </c>
      <c r="BL14" s="359">
        <f>'Grade Sheet'!I17</f>
        <v>0</v>
      </c>
      <c r="BM14" s="360">
        <f>'Grade Sheet'!P17</f>
        <v>0</v>
      </c>
      <c r="BN14" s="361">
        <f>'Grade Sheet'!W17</f>
        <v>0</v>
      </c>
      <c r="BO14" s="360">
        <f>'Grade Sheet'!AD17</f>
        <v>0</v>
      </c>
      <c r="BP14" s="363">
        <f t="shared" si="16"/>
        <v>0</v>
      </c>
      <c r="BQ14" s="360">
        <f>'Grade Sheet'!AR17</f>
        <v>0</v>
      </c>
      <c r="BR14" s="360">
        <f>'Grade Sheet'!AY17</f>
        <v>0</v>
      </c>
      <c r="BS14" s="360">
        <f>'Grade Sheet'!BF17</f>
        <v>0</v>
      </c>
      <c r="BT14" s="361">
        <f>'Grade Sheet'!BM17</f>
        <v>0</v>
      </c>
      <c r="BU14" s="367">
        <f t="shared" si="17"/>
        <v>0</v>
      </c>
      <c r="BV14" s="372">
        <f t="shared" si="6"/>
        <v>2</v>
      </c>
      <c r="BW14" s="369">
        <f t="shared" si="18"/>
        <v>0</v>
      </c>
      <c r="BX14" s="370"/>
      <c r="BY14" s="371">
        <f t="shared" si="7"/>
        <v>0</v>
      </c>
    </row>
    <row r="15" spans="1:77" s="373" customFormat="1" ht="15" customHeight="1">
      <c r="A15" s="356">
        <v>9</v>
      </c>
      <c r="B15" s="357" t="str">
        <f>CustomizedSchReg!C15</f>
        <v>MACABUAC</v>
      </c>
      <c r="C15" s="357" t="str">
        <f>CustomizedSchReg!D15</f>
        <v>Christian Felix</v>
      </c>
      <c r="D15" s="358" t="str">
        <f>CustomizedSchReg!F15</f>
        <v>B.</v>
      </c>
      <c r="E15" s="359">
        <f>'Grade Sheet'!E18</f>
        <v>0</v>
      </c>
      <c r="F15" s="360">
        <f>'Grade Sheet'!L18</f>
        <v>0</v>
      </c>
      <c r="G15" s="361">
        <f>'Grade Sheet'!S18</f>
        <v>0</v>
      </c>
      <c r="H15" s="362">
        <f>'Grade Sheet'!Z18</f>
        <v>0</v>
      </c>
      <c r="I15" s="363">
        <f t="shared" si="8"/>
        <v>0</v>
      </c>
      <c r="J15" s="364">
        <f>'Grade Sheet'!AN18</f>
        <v>0</v>
      </c>
      <c r="K15" s="365">
        <f>'Grade Sheet'!AU18</f>
        <v>0</v>
      </c>
      <c r="L15" s="129">
        <f>'Grade Sheet'!BB18</f>
        <v>0</v>
      </c>
      <c r="M15" s="129">
        <f>'Grade Sheet'!BC18</f>
        <v>0</v>
      </c>
      <c r="N15" s="129">
        <f>'Grade Sheet'!BD18</f>
        <v>0</v>
      </c>
      <c r="O15" s="129">
        <f>'Grade Sheet'!BE18</f>
        <v>0</v>
      </c>
      <c r="P15" s="366">
        <f>'Grade Sheet'!BI18</f>
        <v>0</v>
      </c>
      <c r="Q15" s="367">
        <f t="shared" si="9"/>
        <v>0</v>
      </c>
      <c r="R15" s="368">
        <f t="shared" si="0"/>
        <v>2</v>
      </c>
      <c r="S15" s="369">
        <f t="shared" si="10"/>
        <v>0</v>
      </c>
      <c r="T15" s="370"/>
      <c r="U15" s="371">
        <f t="shared" si="1"/>
        <v>0</v>
      </c>
      <c r="V15" s="359">
        <f>'Grade Sheet'!V18</f>
        <v>0</v>
      </c>
      <c r="W15" s="360">
        <f>'Grade Sheet'!AC18</f>
        <v>0</v>
      </c>
      <c r="X15" s="361">
        <f>'Grade Sheet'!AJ18</f>
        <v>0</v>
      </c>
      <c r="Y15" s="362">
        <f>'Grade Sheet'!AQ18</f>
        <v>0</v>
      </c>
      <c r="Z15" s="363">
        <f t="shared" si="11"/>
        <v>0</v>
      </c>
      <c r="AA15" s="364">
        <f>'Grade Sheet'!BE18</f>
        <v>0</v>
      </c>
      <c r="AB15" s="365">
        <f>'Grade Sheet'!BL18</f>
        <v>0</v>
      </c>
      <c r="AC15" s="129">
        <f>'Grade Sheet'!BS18</f>
        <v>0</v>
      </c>
      <c r="AD15" s="129">
        <f>'Grade Sheet'!BT18</f>
        <v>0</v>
      </c>
      <c r="AE15" s="129" t="str">
        <f>'Grade Sheet'!BU18</f>
        <v>Failed</v>
      </c>
      <c r="AF15" s="129">
        <f>'Grade Sheet'!BV18</f>
        <v>0</v>
      </c>
      <c r="AG15" s="366">
        <f>'Grade Sheet'!BZ18</f>
        <v>0</v>
      </c>
      <c r="AH15" s="367">
        <f t="shared" si="12"/>
        <v>0</v>
      </c>
      <c r="AI15" s="368">
        <f t="shared" si="2"/>
        <v>2</v>
      </c>
      <c r="AJ15" s="359"/>
      <c r="AK15" s="360"/>
      <c r="AL15" s="361"/>
      <c r="AM15" s="360"/>
      <c r="AN15" s="363"/>
      <c r="AO15" s="360"/>
      <c r="AP15" s="360"/>
      <c r="AQ15" s="360"/>
      <c r="AR15" s="361"/>
      <c r="AS15" s="367"/>
      <c r="AT15" s="372"/>
      <c r="AU15" s="369"/>
      <c r="AV15" s="370"/>
      <c r="AW15" s="371">
        <f t="shared" si="3"/>
        <v>0</v>
      </c>
      <c r="AX15" s="359">
        <f>'Grade Sheet'!H18</f>
        <v>0</v>
      </c>
      <c r="AY15" s="360">
        <f>'Grade Sheet'!O18</f>
        <v>0</v>
      </c>
      <c r="AZ15" s="361">
        <f>'Grade Sheet'!V18</f>
        <v>0</v>
      </c>
      <c r="BA15" s="360">
        <f>'Grade Sheet'!AC18</f>
        <v>0</v>
      </c>
      <c r="BB15" s="363">
        <f t="shared" si="13"/>
        <v>0</v>
      </c>
      <c r="BC15" s="360">
        <f>'Grade Sheet'!AQ18</f>
        <v>0</v>
      </c>
      <c r="BD15" s="360">
        <f>'Grade Sheet'!AX18</f>
        <v>0</v>
      </c>
      <c r="BE15" s="360">
        <f>'Grade Sheet'!BE18</f>
        <v>0</v>
      </c>
      <c r="BF15" s="361">
        <f>'Grade Sheet'!BL18</f>
        <v>0</v>
      </c>
      <c r="BG15" s="367">
        <f t="shared" si="14"/>
        <v>0</v>
      </c>
      <c r="BH15" s="372">
        <f t="shared" si="4"/>
        <v>2</v>
      </c>
      <c r="BI15" s="369">
        <f t="shared" si="15"/>
        <v>0</v>
      </c>
      <c r="BJ15" s="370"/>
      <c r="BK15" s="371">
        <f t="shared" si="5"/>
        <v>0</v>
      </c>
      <c r="BL15" s="359">
        <f>'Grade Sheet'!I18</f>
        <v>0</v>
      </c>
      <c r="BM15" s="360">
        <f>'Grade Sheet'!P18</f>
        <v>0</v>
      </c>
      <c r="BN15" s="361">
        <f>'Grade Sheet'!W18</f>
        <v>0</v>
      </c>
      <c r="BO15" s="360">
        <f>'Grade Sheet'!AD18</f>
        <v>0</v>
      </c>
      <c r="BP15" s="363">
        <f t="shared" si="16"/>
        <v>0</v>
      </c>
      <c r="BQ15" s="360">
        <f>'Grade Sheet'!AR18</f>
        <v>0</v>
      </c>
      <c r="BR15" s="360">
        <f>'Grade Sheet'!AY18</f>
        <v>0</v>
      </c>
      <c r="BS15" s="360">
        <f>'Grade Sheet'!BF18</f>
        <v>0</v>
      </c>
      <c r="BT15" s="361">
        <f>'Grade Sheet'!BM18</f>
        <v>0</v>
      </c>
      <c r="BU15" s="367">
        <f t="shared" si="17"/>
        <v>0</v>
      </c>
      <c r="BV15" s="372">
        <f t="shared" si="6"/>
        <v>2</v>
      </c>
      <c r="BW15" s="369">
        <f t="shared" si="18"/>
        <v>0</v>
      </c>
      <c r="BX15" s="370"/>
      <c r="BY15" s="371">
        <f t="shared" si="7"/>
        <v>0</v>
      </c>
    </row>
    <row r="16" spans="1:77" s="373" customFormat="1" ht="15" customHeight="1">
      <c r="A16" s="356">
        <v>10</v>
      </c>
      <c r="B16" s="357" t="str">
        <f>CustomizedSchReg!C16</f>
        <v>MAGLUNSOD</v>
      </c>
      <c r="C16" s="357" t="str">
        <f>CustomizedSchReg!D16</f>
        <v>James Matheu</v>
      </c>
      <c r="D16" s="358" t="str">
        <f>CustomizedSchReg!F16</f>
        <v>G.</v>
      </c>
      <c r="E16" s="359">
        <f>'Grade Sheet'!E19</f>
        <v>0</v>
      </c>
      <c r="F16" s="360">
        <f>'Grade Sheet'!L19</f>
        <v>0</v>
      </c>
      <c r="G16" s="361">
        <f>'Grade Sheet'!S19</f>
        <v>0</v>
      </c>
      <c r="H16" s="362">
        <f>'Grade Sheet'!Z19</f>
        <v>0</v>
      </c>
      <c r="I16" s="363">
        <f t="shared" si="8"/>
        <v>0</v>
      </c>
      <c r="J16" s="364">
        <f>'Grade Sheet'!AN19</f>
        <v>0</v>
      </c>
      <c r="K16" s="365">
        <f>'Grade Sheet'!AU19</f>
        <v>0</v>
      </c>
      <c r="L16" s="129">
        <f>'Grade Sheet'!BB19</f>
        <v>0</v>
      </c>
      <c r="M16" s="129">
        <f>'Grade Sheet'!BC19</f>
        <v>0</v>
      </c>
      <c r="N16" s="129">
        <f>'Grade Sheet'!BD19</f>
        <v>0</v>
      </c>
      <c r="O16" s="129">
        <f>'Grade Sheet'!BE19</f>
        <v>0</v>
      </c>
      <c r="P16" s="366">
        <f>'Grade Sheet'!BI19</f>
        <v>0</v>
      </c>
      <c r="Q16" s="367">
        <f t="shared" si="9"/>
        <v>0</v>
      </c>
      <c r="R16" s="368">
        <f t="shared" si="0"/>
        <v>2</v>
      </c>
      <c r="S16" s="369">
        <f t="shared" si="10"/>
        <v>0</v>
      </c>
      <c r="T16" s="370"/>
      <c r="U16" s="371">
        <f t="shared" si="1"/>
        <v>0</v>
      </c>
      <c r="V16" s="359">
        <f>'Grade Sheet'!V19</f>
        <v>0</v>
      </c>
      <c r="W16" s="360">
        <f>'Grade Sheet'!AC19</f>
        <v>0</v>
      </c>
      <c r="X16" s="361">
        <f>'Grade Sheet'!AJ19</f>
        <v>0</v>
      </c>
      <c r="Y16" s="362">
        <f>'Grade Sheet'!AQ19</f>
        <v>0</v>
      </c>
      <c r="Z16" s="363">
        <f t="shared" si="11"/>
        <v>0</v>
      </c>
      <c r="AA16" s="364">
        <f>'Grade Sheet'!BE19</f>
        <v>0</v>
      </c>
      <c r="AB16" s="365">
        <f>'Grade Sheet'!BL19</f>
        <v>0</v>
      </c>
      <c r="AC16" s="129">
        <f>'Grade Sheet'!BS19</f>
        <v>0</v>
      </c>
      <c r="AD16" s="129">
        <f>'Grade Sheet'!BT19</f>
        <v>0</v>
      </c>
      <c r="AE16" s="129" t="str">
        <f>'Grade Sheet'!BU19</f>
        <v>Failed</v>
      </c>
      <c r="AF16" s="129">
        <f>'Grade Sheet'!BV19</f>
        <v>0</v>
      </c>
      <c r="AG16" s="366">
        <f>'Grade Sheet'!BZ19</f>
        <v>0</v>
      </c>
      <c r="AH16" s="367">
        <f t="shared" si="12"/>
        <v>0</v>
      </c>
      <c r="AI16" s="368">
        <f t="shared" si="2"/>
        <v>2</v>
      </c>
      <c r="AJ16" s="359"/>
      <c r="AK16" s="360"/>
      <c r="AL16" s="361"/>
      <c r="AM16" s="360"/>
      <c r="AN16" s="363"/>
      <c r="AO16" s="360"/>
      <c r="AP16" s="360"/>
      <c r="AQ16" s="360"/>
      <c r="AR16" s="361"/>
      <c r="AS16" s="367"/>
      <c r="AT16" s="372"/>
      <c r="AU16" s="369"/>
      <c r="AV16" s="370"/>
      <c r="AW16" s="371">
        <f t="shared" si="3"/>
        <v>0</v>
      </c>
      <c r="AX16" s="359">
        <f>'Grade Sheet'!H19</f>
        <v>0</v>
      </c>
      <c r="AY16" s="360">
        <f>'Grade Sheet'!O19</f>
        <v>0</v>
      </c>
      <c r="AZ16" s="361">
        <f>'Grade Sheet'!V19</f>
        <v>0</v>
      </c>
      <c r="BA16" s="360">
        <f>'Grade Sheet'!AC19</f>
        <v>0</v>
      </c>
      <c r="BB16" s="363">
        <f t="shared" si="13"/>
        <v>0</v>
      </c>
      <c r="BC16" s="360">
        <f>'Grade Sheet'!AQ19</f>
        <v>0</v>
      </c>
      <c r="BD16" s="360">
        <f>'Grade Sheet'!AX19</f>
        <v>0</v>
      </c>
      <c r="BE16" s="360">
        <f>'Grade Sheet'!BE19</f>
        <v>0</v>
      </c>
      <c r="BF16" s="361">
        <f>'Grade Sheet'!BL19</f>
        <v>0</v>
      </c>
      <c r="BG16" s="367">
        <f t="shared" si="14"/>
        <v>0</v>
      </c>
      <c r="BH16" s="372">
        <f t="shared" si="4"/>
        <v>2</v>
      </c>
      <c r="BI16" s="369">
        <f t="shared" si="15"/>
        <v>0</v>
      </c>
      <c r="BJ16" s="370"/>
      <c r="BK16" s="371">
        <f t="shared" si="5"/>
        <v>0</v>
      </c>
      <c r="BL16" s="359">
        <f>'Grade Sheet'!I19</f>
        <v>0</v>
      </c>
      <c r="BM16" s="360">
        <f>'Grade Sheet'!P19</f>
        <v>0</v>
      </c>
      <c r="BN16" s="361">
        <f>'Grade Sheet'!W19</f>
        <v>0</v>
      </c>
      <c r="BO16" s="360">
        <f>'Grade Sheet'!AD19</f>
        <v>0</v>
      </c>
      <c r="BP16" s="363">
        <f t="shared" si="16"/>
        <v>0</v>
      </c>
      <c r="BQ16" s="360">
        <f>'Grade Sheet'!AR19</f>
        <v>0</v>
      </c>
      <c r="BR16" s="360">
        <f>'Grade Sheet'!AY19</f>
        <v>0</v>
      </c>
      <c r="BS16" s="360">
        <f>'Grade Sheet'!BF19</f>
        <v>0</v>
      </c>
      <c r="BT16" s="361">
        <f>'Grade Sheet'!BM19</f>
        <v>0</v>
      </c>
      <c r="BU16" s="367">
        <f t="shared" si="17"/>
        <v>0</v>
      </c>
      <c r="BV16" s="372">
        <f t="shared" si="6"/>
        <v>2</v>
      </c>
      <c r="BW16" s="369">
        <f t="shared" si="18"/>
        <v>0</v>
      </c>
      <c r="BX16" s="370"/>
      <c r="BY16" s="371">
        <f t="shared" si="7"/>
        <v>0</v>
      </c>
    </row>
    <row r="17" spans="1:77" s="373" customFormat="1" ht="15" customHeight="1">
      <c r="A17" s="356">
        <v>11</v>
      </c>
      <c r="B17" s="357" t="str">
        <f>CustomizedSchReg!C17</f>
        <v>MANDAMIENTO</v>
      </c>
      <c r="C17" s="357" t="str">
        <f>CustomizedSchReg!D17</f>
        <v>Rusty Geandri</v>
      </c>
      <c r="D17" s="358" t="str">
        <f>CustomizedSchReg!F17</f>
        <v>E.</v>
      </c>
      <c r="E17" s="359">
        <f>'Grade Sheet'!E20</f>
        <v>0</v>
      </c>
      <c r="F17" s="360">
        <f>'Grade Sheet'!L20</f>
        <v>0</v>
      </c>
      <c r="G17" s="361">
        <f>'Grade Sheet'!S20</f>
        <v>0</v>
      </c>
      <c r="H17" s="362">
        <f>'Grade Sheet'!Z20</f>
        <v>0</v>
      </c>
      <c r="I17" s="363">
        <f t="shared" si="8"/>
        <v>0</v>
      </c>
      <c r="J17" s="364">
        <f>'Grade Sheet'!AN20</f>
        <v>0</v>
      </c>
      <c r="K17" s="365">
        <f>'Grade Sheet'!AU20</f>
        <v>0</v>
      </c>
      <c r="L17" s="129">
        <f>'Grade Sheet'!BB20</f>
        <v>0</v>
      </c>
      <c r="M17" s="129">
        <f>'Grade Sheet'!BC20</f>
        <v>0</v>
      </c>
      <c r="N17" s="129">
        <f>'Grade Sheet'!BD20</f>
        <v>0</v>
      </c>
      <c r="O17" s="129">
        <f>'Grade Sheet'!BE20</f>
        <v>0</v>
      </c>
      <c r="P17" s="366">
        <f>'Grade Sheet'!BI20</f>
        <v>0</v>
      </c>
      <c r="Q17" s="367">
        <f t="shared" si="9"/>
        <v>0</v>
      </c>
      <c r="R17" s="368">
        <f t="shared" si="0"/>
        <v>2</v>
      </c>
      <c r="S17" s="369">
        <f t="shared" si="10"/>
        <v>0</v>
      </c>
      <c r="T17" s="370"/>
      <c r="U17" s="371">
        <f t="shared" si="1"/>
        <v>0</v>
      </c>
      <c r="V17" s="359">
        <f>'Grade Sheet'!V20</f>
        <v>0</v>
      </c>
      <c r="W17" s="360">
        <f>'Grade Sheet'!AC20</f>
        <v>0</v>
      </c>
      <c r="X17" s="361">
        <f>'Grade Sheet'!AJ20</f>
        <v>0</v>
      </c>
      <c r="Y17" s="362">
        <f>'Grade Sheet'!AQ20</f>
        <v>0</v>
      </c>
      <c r="Z17" s="363">
        <f t="shared" si="11"/>
        <v>0</v>
      </c>
      <c r="AA17" s="364">
        <f>'Grade Sheet'!BE20</f>
        <v>0</v>
      </c>
      <c r="AB17" s="365">
        <f>'Grade Sheet'!BL20</f>
        <v>0</v>
      </c>
      <c r="AC17" s="129">
        <f>'Grade Sheet'!BS20</f>
        <v>0</v>
      </c>
      <c r="AD17" s="129">
        <f>'Grade Sheet'!BT20</f>
        <v>0</v>
      </c>
      <c r="AE17" s="129" t="str">
        <f>'Grade Sheet'!BU20</f>
        <v>Failed</v>
      </c>
      <c r="AF17" s="129">
        <f>'Grade Sheet'!BV20</f>
        <v>0</v>
      </c>
      <c r="AG17" s="366">
        <f>'Grade Sheet'!BZ20</f>
        <v>0</v>
      </c>
      <c r="AH17" s="367">
        <f t="shared" si="12"/>
        <v>0</v>
      </c>
      <c r="AI17" s="368">
        <f t="shared" si="2"/>
        <v>2</v>
      </c>
      <c r="AJ17" s="359"/>
      <c r="AK17" s="360"/>
      <c r="AL17" s="361"/>
      <c r="AM17" s="360"/>
      <c r="AN17" s="363"/>
      <c r="AO17" s="360"/>
      <c r="AP17" s="360"/>
      <c r="AQ17" s="360"/>
      <c r="AR17" s="361"/>
      <c r="AS17" s="367"/>
      <c r="AT17" s="372"/>
      <c r="AU17" s="369"/>
      <c r="AV17" s="370"/>
      <c r="AW17" s="371">
        <f t="shared" si="3"/>
        <v>0</v>
      </c>
      <c r="AX17" s="359">
        <f>'Grade Sheet'!H20</f>
        <v>0</v>
      </c>
      <c r="AY17" s="360">
        <f>'Grade Sheet'!O20</f>
        <v>0</v>
      </c>
      <c r="AZ17" s="361">
        <f>'Grade Sheet'!V20</f>
        <v>0</v>
      </c>
      <c r="BA17" s="360">
        <f>'Grade Sheet'!AC20</f>
        <v>0</v>
      </c>
      <c r="BB17" s="363">
        <f t="shared" si="13"/>
        <v>0</v>
      </c>
      <c r="BC17" s="360">
        <f>'Grade Sheet'!AQ20</f>
        <v>0</v>
      </c>
      <c r="BD17" s="360">
        <f>'Grade Sheet'!AX20</f>
        <v>0</v>
      </c>
      <c r="BE17" s="360">
        <f>'Grade Sheet'!BE20</f>
        <v>0</v>
      </c>
      <c r="BF17" s="361">
        <f>'Grade Sheet'!BL20</f>
        <v>0</v>
      </c>
      <c r="BG17" s="367">
        <f t="shared" si="14"/>
        <v>0</v>
      </c>
      <c r="BH17" s="372">
        <f t="shared" si="4"/>
        <v>2</v>
      </c>
      <c r="BI17" s="369">
        <f t="shared" si="15"/>
        <v>0</v>
      </c>
      <c r="BJ17" s="370"/>
      <c r="BK17" s="371">
        <f t="shared" si="5"/>
        <v>0</v>
      </c>
      <c r="BL17" s="359">
        <f>'Grade Sheet'!I20</f>
        <v>0</v>
      </c>
      <c r="BM17" s="360">
        <f>'Grade Sheet'!P20</f>
        <v>0</v>
      </c>
      <c r="BN17" s="361">
        <f>'Grade Sheet'!W20</f>
        <v>0</v>
      </c>
      <c r="BO17" s="360">
        <f>'Grade Sheet'!AD20</f>
        <v>0</v>
      </c>
      <c r="BP17" s="363">
        <f t="shared" si="16"/>
        <v>0</v>
      </c>
      <c r="BQ17" s="360">
        <f>'Grade Sheet'!AR20</f>
        <v>0</v>
      </c>
      <c r="BR17" s="360">
        <f>'Grade Sheet'!AY20</f>
        <v>0</v>
      </c>
      <c r="BS17" s="360">
        <f>'Grade Sheet'!BF20</f>
        <v>0</v>
      </c>
      <c r="BT17" s="361">
        <f>'Grade Sheet'!BM20</f>
        <v>0</v>
      </c>
      <c r="BU17" s="367">
        <f t="shared" si="17"/>
        <v>0</v>
      </c>
      <c r="BV17" s="372">
        <f t="shared" si="6"/>
        <v>2</v>
      </c>
      <c r="BW17" s="369">
        <f t="shared" si="18"/>
        <v>0</v>
      </c>
      <c r="BX17" s="370"/>
      <c r="BY17" s="371">
        <f t="shared" si="7"/>
        <v>0</v>
      </c>
    </row>
    <row r="18" spans="1:77" s="373" customFormat="1" ht="15" customHeight="1">
      <c r="A18" s="356">
        <v>12</v>
      </c>
      <c r="B18" s="357" t="str">
        <f>CustomizedSchReg!C18</f>
        <v>NAGAC</v>
      </c>
      <c r="C18" s="357" t="str">
        <f>CustomizedSchReg!D18</f>
        <v>Justin John</v>
      </c>
      <c r="D18" s="358">
        <f>CustomizedSchReg!F18</f>
        <v>0</v>
      </c>
      <c r="E18" s="359">
        <f>'Grade Sheet'!E21</f>
        <v>0</v>
      </c>
      <c r="F18" s="360">
        <f>'Grade Sheet'!L21</f>
        <v>0</v>
      </c>
      <c r="G18" s="361">
        <f>'Grade Sheet'!S21</f>
        <v>0</v>
      </c>
      <c r="H18" s="362">
        <f>'Grade Sheet'!Z21</f>
        <v>0</v>
      </c>
      <c r="I18" s="363">
        <f t="shared" si="8"/>
        <v>0</v>
      </c>
      <c r="J18" s="364">
        <f>'Grade Sheet'!AN21</f>
        <v>0</v>
      </c>
      <c r="K18" s="365">
        <f>'Grade Sheet'!AU21</f>
        <v>0</v>
      </c>
      <c r="L18" s="129">
        <f>'Grade Sheet'!BB21</f>
        <v>0</v>
      </c>
      <c r="M18" s="129">
        <f>'Grade Sheet'!BC21</f>
        <v>0</v>
      </c>
      <c r="N18" s="129">
        <f>'Grade Sheet'!BD21</f>
        <v>0</v>
      </c>
      <c r="O18" s="129">
        <f>'Grade Sheet'!BE21</f>
        <v>0</v>
      </c>
      <c r="P18" s="366">
        <f>'Grade Sheet'!BI21</f>
        <v>0</v>
      </c>
      <c r="Q18" s="367">
        <f t="shared" si="9"/>
        <v>0</v>
      </c>
      <c r="R18" s="368">
        <f t="shared" si="0"/>
        <v>2</v>
      </c>
      <c r="S18" s="369">
        <f t="shared" si="10"/>
        <v>0</v>
      </c>
      <c r="T18" s="370"/>
      <c r="U18" s="371">
        <f t="shared" si="1"/>
        <v>0</v>
      </c>
      <c r="V18" s="359">
        <f>'Grade Sheet'!V21</f>
        <v>0</v>
      </c>
      <c r="W18" s="360">
        <f>'Grade Sheet'!AC21</f>
        <v>0</v>
      </c>
      <c r="X18" s="361">
        <f>'Grade Sheet'!AJ21</f>
        <v>0</v>
      </c>
      <c r="Y18" s="362">
        <f>'Grade Sheet'!AQ21</f>
        <v>0</v>
      </c>
      <c r="Z18" s="363">
        <f t="shared" si="11"/>
        <v>0</v>
      </c>
      <c r="AA18" s="364">
        <f>'Grade Sheet'!BE21</f>
        <v>0</v>
      </c>
      <c r="AB18" s="365">
        <f>'Grade Sheet'!BL21</f>
        <v>0</v>
      </c>
      <c r="AC18" s="129">
        <f>'Grade Sheet'!BS21</f>
        <v>0</v>
      </c>
      <c r="AD18" s="129">
        <f>'Grade Sheet'!BT21</f>
        <v>0</v>
      </c>
      <c r="AE18" s="129" t="str">
        <f>'Grade Sheet'!BU21</f>
        <v>Failed</v>
      </c>
      <c r="AF18" s="129">
        <f>'Grade Sheet'!BV21</f>
        <v>0</v>
      </c>
      <c r="AG18" s="366">
        <f>'Grade Sheet'!BZ21</f>
        <v>0</v>
      </c>
      <c r="AH18" s="367">
        <f t="shared" si="12"/>
        <v>0</v>
      </c>
      <c r="AI18" s="368">
        <f t="shared" si="2"/>
        <v>2</v>
      </c>
      <c r="AJ18" s="359"/>
      <c r="AK18" s="360"/>
      <c r="AL18" s="361"/>
      <c r="AM18" s="360"/>
      <c r="AN18" s="363"/>
      <c r="AO18" s="360"/>
      <c r="AP18" s="360"/>
      <c r="AQ18" s="360"/>
      <c r="AR18" s="361"/>
      <c r="AS18" s="367"/>
      <c r="AT18" s="372"/>
      <c r="AU18" s="369"/>
      <c r="AV18" s="370"/>
      <c r="AW18" s="371">
        <f t="shared" si="3"/>
        <v>0</v>
      </c>
      <c r="AX18" s="359">
        <f>'Grade Sheet'!H21</f>
        <v>0</v>
      </c>
      <c r="AY18" s="360">
        <f>'Grade Sheet'!O21</f>
        <v>0</v>
      </c>
      <c r="AZ18" s="361">
        <f>'Grade Sheet'!V21</f>
        <v>0</v>
      </c>
      <c r="BA18" s="360">
        <f>'Grade Sheet'!AC21</f>
        <v>0</v>
      </c>
      <c r="BB18" s="363">
        <f t="shared" si="13"/>
        <v>0</v>
      </c>
      <c r="BC18" s="360">
        <f>'Grade Sheet'!AQ21</f>
        <v>0</v>
      </c>
      <c r="BD18" s="360">
        <f>'Grade Sheet'!AX21</f>
        <v>0</v>
      </c>
      <c r="BE18" s="360">
        <f>'Grade Sheet'!BE21</f>
        <v>0</v>
      </c>
      <c r="BF18" s="361">
        <f>'Grade Sheet'!BL21</f>
        <v>0</v>
      </c>
      <c r="BG18" s="367">
        <f t="shared" si="14"/>
        <v>0</v>
      </c>
      <c r="BH18" s="372">
        <f t="shared" si="4"/>
        <v>2</v>
      </c>
      <c r="BI18" s="369">
        <f t="shared" si="15"/>
        <v>0</v>
      </c>
      <c r="BJ18" s="370"/>
      <c r="BK18" s="371">
        <f t="shared" si="5"/>
        <v>0</v>
      </c>
      <c r="BL18" s="359">
        <f>'Grade Sheet'!I21</f>
        <v>0</v>
      </c>
      <c r="BM18" s="360">
        <f>'Grade Sheet'!P21</f>
        <v>0</v>
      </c>
      <c r="BN18" s="361">
        <f>'Grade Sheet'!W21</f>
        <v>0</v>
      </c>
      <c r="BO18" s="360">
        <f>'Grade Sheet'!AD21</f>
        <v>0</v>
      </c>
      <c r="BP18" s="363">
        <f t="shared" si="16"/>
        <v>0</v>
      </c>
      <c r="BQ18" s="360">
        <f>'Grade Sheet'!AR21</f>
        <v>0</v>
      </c>
      <c r="BR18" s="360">
        <f>'Grade Sheet'!AY21</f>
        <v>0</v>
      </c>
      <c r="BS18" s="360">
        <f>'Grade Sheet'!BF21</f>
        <v>0</v>
      </c>
      <c r="BT18" s="361">
        <f>'Grade Sheet'!BM21</f>
        <v>0</v>
      </c>
      <c r="BU18" s="367">
        <f t="shared" si="17"/>
        <v>0</v>
      </c>
      <c r="BV18" s="372">
        <f t="shared" si="6"/>
        <v>2</v>
      </c>
      <c r="BW18" s="369">
        <f t="shared" si="18"/>
        <v>0</v>
      </c>
      <c r="BX18" s="370"/>
      <c r="BY18" s="371">
        <f t="shared" si="7"/>
        <v>0</v>
      </c>
    </row>
    <row r="19" spans="1:77" s="373" customFormat="1" ht="15" customHeight="1">
      <c r="A19" s="356">
        <v>13</v>
      </c>
      <c r="B19" s="357" t="str">
        <f>CustomizedSchReg!C19</f>
        <v>NOYNAY</v>
      </c>
      <c r="C19" s="357" t="str">
        <f>CustomizedSchReg!D19</f>
        <v>Dave Michael</v>
      </c>
      <c r="D19" s="358" t="str">
        <f>CustomizedSchReg!F19</f>
        <v>S.</v>
      </c>
      <c r="E19" s="359">
        <f>'Grade Sheet'!E22</f>
        <v>0</v>
      </c>
      <c r="F19" s="360">
        <f>'Grade Sheet'!L22</f>
        <v>0</v>
      </c>
      <c r="G19" s="361">
        <f>'Grade Sheet'!S22</f>
        <v>0</v>
      </c>
      <c r="H19" s="362">
        <f>'Grade Sheet'!Z22</f>
        <v>0</v>
      </c>
      <c r="I19" s="363">
        <f t="shared" si="8"/>
        <v>0</v>
      </c>
      <c r="J19" s="364">
        <f>'Grade Sheet'!AN22</f>
        <v>0</v>
      </c>
      <c r="K19" s="365">
        <f>'Grade Sheet'!AU22</f>
        <v>0</v>
      </c>
      <c r="L19" s="129">
        <f>'Grade Sheet'!BB22</f>
        <v>0</v>
      </c>
      <c r="M19" s="129">
        <f>'Grade Sheet'!BC22</f>
        <v>0</v>
      </c>
      <c r="N19" s="129">
        <f>'Grade Sheet'!BD22</f>
        <v>0</v>
      </c>
      <c r="O19" s="129">
        <f>'Grade Sheet'!BE22</f>
        <v>0</v>
      </c>
      <c r="P19" s="366">
        <f>'Grade Sheet'!BI22</f>
        <v>0</v>
      </c>
      <c r="Q19" s="367">
        <f t="shared" si="9"/>
        <v>0</v>
      </c>
      <c r="R19" s="368">
        <f t="shared" si="0"/>
        <v>2</v>
      </c>
      <c r="S19" s="369">
        <f t="shared" si="10"/>
        <v>0</v>
      </c>
      <c r="T19" s="370"/>
      <c r="U19" s="371">
        <f t="shared" si="1"/>
        <v>0</v>
      </c>
      <c r="V19" s="359">
        <f>'Grade Sheet'!V22</f>
        <v>0</v>
      </c>
      <c r="W19" s="360">
        <f>'Grade Sheet'!AC22</f>
        <v>0</v>
      </c>
      <c r="X19" s="361">
        <f>'Grade Sheet'!AJ22</f>
        <v>0</v>
      </c>
      <c r="Y19" s="362">
        <f>'Grade Sheet'!AQ22</f>
        <v>0</v>
      </c>
      <c r="Z19" s="363">
        <f t="shared" si="11"/>
        <v>0</v>
      </c>
      <c r="AA19" s="364">
        <f>'Grade Sheet'!BE22</f>
        <v>0</v>
      </c>
      <c r="AB19" s="365">
        <f>'Grade Sheet'!BL22</f>
        <v>0</v>
      </c>
      <c r="AC19" s="129">
        <f>'Grade Sheet'!BS22</f>
        <v>0</v>
      </c>
      <c r="AD19" s="129">
        <f>'Grade Sheet'!BT22</f>
        <v>0</v>
      </c>
      <c r="AE19" s="129" t="str">
        <f>'Grade Sheet'!BU22</f>
        <v>Failed</v>
      </c>
      <c r="AF19" s="129">
        <f>'Grade Sheet'!BV22</f>
        <v>0</v>
      </c>
      <c r="AG19" s="366">
        <f>'Grade Sheet'!BZ22</f>
        <v>0</v>
      </c>
      <c r="AH19" s="367">
        <f t="shared" si="12"/>
        <v>0</v>
      </c>
      <c r="AI19" s="368">
        <f t="shared" si="2"/>
        <v>2</v>
      </c>
      <c r="AJ19" s="359"/>
      <c r="AK19" s="360"/>
      <c r="AL19" s="361"/>
      <c r="AM19" s="360"/>
      <c r="AN19" s="363"/>
      <c r="AO19" s="360"/>
      <c r="AP19" s="360"/>
      <c r="AQ19" s="360"/>
      <c r="AR19" s="361"/>
      <c r="AS19" s="367"/>
      <c r="AT19" s="372"/>
      <c r="AU19" s="369"/>
      <c r="AV19" s="370"/>
      <c r="AW19" s="371">
        <f t="shared" si="3"/>
        <v>0</v>
      </c>
      <c r="AX19" s="359">
        <f>'Grade Sheet'!H22</f>
        <v>0</v>
      </c>
      <c r="AY19" s="360">
        <f>'Grade Sheet'!O22</f>
        <v>0</v>
      </c>
      <c r="AZ19" s="361">
        <f>'Grade Sheet'!V22</f>
        <v>0</v>
      </c>
      <c r="BA19" s="360">
        <f>'Grade Sheet'!AC22</f>
        <v>0</v>
      </c>
      <c r="BB19" s="363">
        <f t="shared" si="13"/>
        <v>0</v>
      </c>
      <c r="BC19" s="360">
        <f>'Grade Sheet'!AQ22</f>
        <v>0</v>
      </c>
      <c r="BD19" s="360">
        <f>'Grade Sheet'!AX22</f>
        <v>0</v>
      </c>
      <c r="BE19" s="360">
        <f>'Grade Sheet'!BE22</f>
        <v>0</v>
      </c>
      <c r="BF19" s="361">
        <f>'Grade Sheet'!BL22</f>
        <v>0</v>
      </c>
      <c r="BG19" s="367">
        <f t="shared" si="14"/>
        <v>0</v>
      </c>
      <c r="BH19" s="372">
        <f t="shared" si="4"/>
        <v>2</v>
      </c>
      <c r="BI19" s="369">
        <f t="shared" si="15"/>
        <v>0</v>
      </c>
      <c r="BJ19" s="370"/>
      <c r="BK19" s="371">
        <f t="shared" si="5"/>
        <v>0</v>
      </c>
      <c r="BL19" s="359">
        <f>'Grade Sheet'!I22</f>
        <v>0</v>
      </c>
      <c r="BM19" s="360">
        <f>'Grade Sheet'!P22</f>
        <v>0</v>
      </c>
      <c r="BN19" s="361">
        <f>'Grade Sheet'!W22</f>
        <v>0</v>
      </c>
      <c r="BO19" s="360">
        <f>'Grade Sheet'!AD22</f>
        <v>0</v>
      </c>
      <c r="BP19" s="363">
        <f t="shared" si="16"/>
        <v>0</v>
      </c>
      <c r="BQ19" s="360">
        <f>'Grade Sheet'!AR22</f>
        <v>0</v>
      </c>
      <c r="BR19" s="360">
        <f>'Grade Sheet'!AY22</f>
        <v>0</v>
      </c>
      <c r="BS19" s="360">
        <f>'Grade Sheet'!BF22</f>
        <v>0</v>
      </c>
      <c r="BT19" s="361">
        <f>'Grade Sheet'!BM22</f>
        <v>0</v>
      </c>
      <c r="BU19" s="367">
        <f t="shared" si="17"/>
        <v>0</v>
      </c>
      <c r="BV19" s="372">
        <f t="shared" si="6"/>
        <v>2</v>
      </c>
      <c r="BW19" s="369">
        <f t="shared" si="18"/>
        <v>0</v>
      </c>
      <c r="BX19" s="370"/>
      <c r="BY19" s="371">
        <f t="shared" si="7"/>
        <v>0</v>
      </c>
    </row>
    <row r="20" spans="1:77" s="373" customFormat="1" ht="15" customHeight="1">
      <c r="A20" s="356">
        <v>14</v>
      </c>
      <c r="B20" s="357" t="str">
        <f>CustomizedSchReg!C20</f>
        <v>OSIO</v>
      </c>
      <c r="C20" s="357" t="str">
        <f>CustomizedSchReg!D20</f>
        <v>Medar Gino</v>
      </c>
      <c r="D20" s="358" t="str">
        <f>CustomizedSchReg!F20</f>
        <v>L.</v>
      </c>
      <c r="E20" s="359">
        <f>'Grade Sheet'!E23</f>
        <v>0</v>
      </c>
      <c r="F20" s="360">
        <f>'Grade Sheet'!L23</f>
        <v>0</v>
      </c>
      <c r="G20" s="361">
        <f>'Grade Sheet'!S23</f>
        <v>0</v>
      </c>
      <c r="H20" s="362">
        <f>'Grade Sheet'!Z23</f>
        <v>0</v>
      </c>
      <c r="I20" s="363">
        <f t="shared" si="8"/>
        <v>0</v>
      </c>
      <c r="J20" s="364">
        <f>'Grade Sheet'!AN23</f>
        <v>0</v>
      </c>
      <c r="K20" s="365">
        <f>'Grade Sheet'!AU23</f>
        <v>0</v>
      </c>
      <c r="L20" s="129">
        <f>'Grade Sheet'!BB23</f>
        <v>0</v>
      </c>
      <c r="M20" s="129">
        <f>'Grade Sheet'!BC23</f>
        <v>0</v>
      </c>
      <c r="N20" s="129">
        <f>'Grade Sheet'!BD23</f>
        <v>0</v>
      </c>
      <c r="O20" s="129">
        <f>'Grade Sheet'!BE23</f>
        <v>0</v>
      </c>
      <c r="P20" s="366">
        <f>'Grade Sheet'!BI23</f>
        <v>0</v>
      </c>
      <c r="Q20" s="367">
        <f t="shared" si="9"/>
        <v>0</v>
      </c>
      <c r="R20" s="368">
        <f t="shared" si="0"/>
        <v>2</v>
      </c>
      <c r="S20" s="369">
        <f t="shared" si="10"/>
        <v>0</v>
      </c>
      <c r="T20" s="370"/>
      <c r="U20" s="371">
        <f t="shared" si="1"/>
        <v>0</v>
      </c>
      <c r="V20" s="359">
        <f>'Grade Sheet'!V23</f>
        <v>0</v>
      </c>
      <c r="W20" s="360">
        <f>'Grade Sheet'!AC23</f>
        <v>0</v>
      </c>
      <c r="X20" s="361">
        <f>'Grade Sheet'!AJ23</f>
        <v>0</v>
      </c>
      <c r="Y20" s="362">
        <f>'Grade Sheet'!AQ23</f>
        <v>0</v>
      </c>
      <c r="Z20" s="363">
        <f t="shared" si="11"/>
        <v>0</v>
      </c>
      <c r="AA20" s="364">
        <f>'Grade Sheet'!BE23</f>
        <v>0</v>
      </c>
      <c r="AB20" s="365">
        <f>'Grade Sheet'!BL23</f>
        <v>0</v>
      </c>
      <c r="AC20" s="129">
        <f>'Grade Sheet'!BS23</f>
        <v>0</v>
      </c>
      <c r="AD20" s="129">
        <f>'Grade Sheet'!BT23</f>
        <v>0</v>
      </c>
      <c r="AE20" s="129" t="str">
        <f>'Grade Sheet'!BU23</f>
        <v>Failed</v>
      </c>
      <c r="AF20" s="129">
        <f>'Grade Sheet'!BV23</f>
        <v>0</v>
      </c>
      <c r="AG20" s="366">
        <f>'Grade Sheet'!BZ23</f>
        <v>0</v>
      </c>
      <c r="AH20" s="367">
        <f t="shared" si="12"/>
        <v>0</v>
      </c>
      <c r="AI20" s="368">
        <f t="shared" si="2"/>
        <v>2</v>
      </c>
      <c r="AJ20" s="359"/>
      <c r="AK20" s="360"/>
      <c r="AL20" s="361"/>
      <c r="AM20" s="360"/>
      <c r="AN20" s="363"/>
      <c r="AO20" s="360"/>
      <c r="AP20" s="360"/>
      <c r="AQ20" s="360"/>
      <c r="AR20" s="361"/>
      <c r="AS20" s="367"/>
      <c r="AT20" s="372"/>
      <c r="AU20" s="369"/>
      <c r="AV20" s="370"/>
      <c r="AW20" s="371">
        <f t="shared" si="3"/>
        <v>0</v>
      </c>
      <c r="AX20" s="359">
        <f>'Grade Sheet'!H23</f>
        <v>0</v>
      </c>
      <c r="AY20" s="360">
        <f>'Grade Sheet'!O23</f>
        <v>0</v>
      </c>
      <c r="AZ20" s="361">
        <f>'Grade Sheet'!V23</f>
        <v>0</v>
      </c>
      <c r="BA20" s="360">
        <f>'Grade Sheet'!AC23</f>
        <v>0</v>
      </c>
      <c r="BB20" s="363">
        <f t="shared" si="13"/>
        <v>0</v>
      </c>
      <c r="BC20" s="360">
        <f>'Grade Sheet'!AQ23</f>
        <v>0</v>
      </c>
      <c r="BD20" s="360">
        <f>'Grade Sheet'!AX23</f>
        <v>0</v>
      </c>
      <c r="BE20" s="360">
        <f>'Grade Sheet'!BE23</f>
        <v>0</v>
      </c>
      <c r="BF20" s="361">
        <f>'Grade Sheet'!BL23</f>
        <v>0</v>
      </c>
      <c r="BG20" s="367">
        <f t="shared" si="14"/>
        <v>0</v>
      </c>
      <c r="BH20" s="372">
        <f t="shared" si="4"/>
        <v>2</v>
      </c>
      <c r="BI20" s="369">
        <f t="shared" si="15"/>
        <v>0</v>
      </c>
      <c r="BJ20" s="370"/>
      <c r="BK20" s="371">
        <f t="shared" si="5"/>
        <v>0</v>
      </c>
      <c r="BL20" s="359">
        <f>'Grade Sheet'!I23</f>
        <v>0</v>
      </c>
      <c r="BM20" s="360">
        <f>'Grade Sheet'!P23</f>
        <v>0</v>
      </c>
      <c r="BN20" s="361">
        <f>'Grade Sheet'!W23</f>
        <v>0</v>
      </c>
      <c r="BO20" s="360">
        <f>'Grade Sheet'!AD23</f>
        <v>0</v>
      </c>
      <c r="BP20" s="363">
        <f t="shared" si="16"/>
        <v>0</v>
      </c>
      <c r="BQ20" s="360">
        <f>'Grade Sheet'!AR23</f>
        <v>0</v>
      </c>
      <c r="BR20" s="360">
        <f>'Grade Sheet'!AY23</f>
        <v>0</v>
      </c>
      <c r="BS20" s="360">
        <f>'Grade Sheet'!BF23</f>
        <v>0</v>
      </c>
      <c r="BT20" s="361">
        <f>'Grade Sheet'!BM23</f>
        <v>0</v>
      </c>
      <c r="BU20" s="367">
        <f t="shared" si="17"/>
        <v>0</v>
      </c>
      <c r="BV20" s="372">
        <f t="shared" si="6"/>
        <v>2</v>
      </c>
      <c r="BW20" s="369">
        <f t="shared" si="18"/>
        <v>0</v>
      </c>
      <c r="BX20" s="370"/>
      <c r="BY20" s="371">
        <f t="shared" si="7"/>
        <v>0</v>
      </c>
    </row>
    <row r="21" spans="1:77" s="373" customFormat="1" ht="15" customHeight="1">
      <c r="A21" s="356">
        <v>15</v>
      </c>
      <c r="B21" s="357" t="str">
        <f>CustomizedSchReg!C21</f>
        <v>SALCEDO</v>
      </c>
      <c r="C21" s="357" t="str">
        <f>CustomizedSchReg!D21</f>
        <v>Gerald</v>
      </c>
      <c r="D21" s="358" t="str">
        <f>CustomizedSchReg!F21</f>
        <v>H.</v>
      </c>
      <c r="E21" s="359">
        <f>'Grade Sheet'!E24</f>
        <v>0</v>
      </c>
      <c r="F21" s="360">
        <f>'Grade Sheet'!L24</f>
        <v>0</v>
      </c>
      <c r="G21" s="361">
        <f>'Grade Sheet'!S24</f>
        <v>0</v>
      </c>
      <c r="H21" s="362">
        <f>'Grade Sheet'!Z24</f>
        <v>0</v>
      </c>
      <c r="I21" s="363">
        <f t="shared" si="8"/>
        <v>0</v>
      </c>
      <c r="J21" s="364">
        <f>'Grade Sheet'!AN24</f>
        <v>0</v>
      </c>
      <c r="K21" s="365">
        <f>'Grade Sheet'!AU24</f>
        <v>0</v>
      </c>
      <c r="L21" s="129">
        <f>'Grade Sheet'!BB24</f>
        <v>0</v>
      </c>
      <c r="M21" s="129">
        <f>'Grade Sheet'!BC24</f>
        <v>0</v>
      </c>
      <c r="N21" s="129">
        <f>'Grade Sheet'!BD24</f>
        <v>0</v>
      </c>
      <c r="O21" s="129">
        <f>'Grade Sheet'!BE24</f>
        <v>0</v>
      </c>
      <c r="P21" s="366">
        <f>'Grade Sheet'!BI24</f>
        <v>0</v>
      </c>
      <c r="Q21" s="367">
        <f t="shared" si="9"/>
        <v>0</v>
      </c>
      <c r="R21" s="368">
        <f t="shared" si="0"/>
        <v>2</v>
      </c>
      <c r="S21" s="369">
        <f t="shared" si="10"/>
        <v>0</v>
      </c>
      <c r="T21" s="370"/>
      <c r="U21" s="371">
        <f t="shared" si="1"/>
        <v>0</v>
      </c>
      <c r="V21" s="359">
        <f>'Grade Sheet'!V24</f>
        <v>0</v>
      </c>
      <c r="W21" s="360">
        <f>'Grade Sheet'!AC24</f>
        <v>0</v>
      </c>
      <c r="X21" s="361">
        <f>'Grade Sheet'!AJ24</f>
        <v>0</v>
      </c>
      <c r="Y21" s="362">
        <f>'Grade Sheet'!AQ24</f>
        <v>0</v>
      </c>
      <c r="Z21" s="363">
        <f t="shared" si="11"/>
        <v>0</v>
      </c>
      <c r="AA21" s="364">
        <f>'Grade Sheet'!BE24</f>
        <v>0</v>
      </c>
      <c r="AB21" s="365">
        <f>'Grade Sheet'!BL24</f>
        <v>0</v>
      </c>
      <c r="AC21" s="129">
        <f>'Grade Sheet'!BS24</f>
        <v>0</v>
      </c>
      <c r="AD21" s="129">
        <f>'Grade Sheet'!BT24</f>
        <v>0</v>
      </c>
      <c r="AE21" s="129" t="str">
        <f>'Grade Sheet'!BU24</f>
        <v>Failed</v>
      </c>
      <c r="AF21" s="129">
        <f>'Grade Sheet'!BV24</f>
        <v>0</v>
      </c>
      <c r="AG21" s="366">
        <f>'Grade Sheet'!BZ24</f>
        <v>0</v>
      </c>
      <c r="AH21" s="367">
        <f t="shared" si="12"/>
        <v>0</v>
      </c>
      <c r="AI21" s="368">
        <f t="shared" si="2"/>
        <v>2</v>
      </c>
      <c r="AJ21" s="359"/>
      <c r="AK21" s="360"/>
      <c r="AL21" s="361"/>
      <c r="AM21" s="360"/>
      <c r="AN21" s="363"/>
      <c r="AO21" s="360"/>
      <c r="AP21" s="360"/>
      <c r="AQ21" s="360"/>
      <c r="AR21" s="361"/>
      <c r="AS21" s="367"/>
      <c r="AT21" s="372"/>
      <c r="AU21" s="369"/>
      <c r="AV21" s="370"/>
      <c r="AW21" s="371">
        <f t="shared" si="3"/>
        <v>0</v>
      </c>
      <c r="AX21" s="359">
        <f>'Grade Sheet'!H24</f>
        <v>0</v>
      </c>
      <c r="AY21" s="360">
        <f>'Grade Sheet'!O24</f>
        <v>0</v>
      </c>
      <c r="AZ21" s="361">
        <f>'Grade Sheet'!V24</f>
        <v>0</v>
      </c>
      <c r="BA21" s="360">
        <f>'Grade Sheet'!AC24</f>
        <v>0</v>
      </c>
      <c r="BB21" s="363">
        <f t="shared" si="13"/>
        <v>0</v>
      </c>
      <c r="BC21" s="360">
        <f>'Grade Sheet'!AQ24</f>
        <v>0</v>
      </c>
      <c r="BD21" s="360">
        <f>'Grade Sheet'!AX24</f>
        <v>0</v>
      </c>
      <c r="BE21" s="360">
        <f>'Grade Sheet'!BE24</f>
        <v>0</v>
      </c>
      <c r="BF21" s="361">
        <f>'Grade Sheet'!BL24</f>
        <v>0</v>
      </c>
      <c r="BG21" s="367">
        <f t="shared" si="14"/>
        <v>0</v>
      </c>
      <c r="BH21" s="372">
        <f t="shared" si="4"/>
        <v>2</v>
      </c>
      <c r="BI21" s="369">
        <f t="shared" si="15"/>
        <v>0</v>
      </c>
      <c r="BJ21" s="370"/>
      <c r="BK21" s="371">
        <f t="shared" si="5"/>
        <v>0</v>
      </c>
      <c r="BL21" s="359">
        <f>'Grade Sheet'!I24</f>
        <v>0</v>
      </c>
      <c r="BM21" s="360">
        <f>'Grade Sheet'!P24</f>
        <v>0</v>
      </c>
      <c r="BN21" s="361">
        <f>'Grade Sheet'!W24</f>
        <v>0</v>
      </c>
      <c r="BO21" s="360">
        <f>'Grade Sheet'!AD24</f>
        <v>0</v>
      </c>
      <c r="BP21" s="363">
        <f t="shared" si="16"/>
        <v>0</v>
      </c>
      <c r="BQ21" s="360">
        <f>'Grade Sheet'!AR24</f>
        <v>0</v>
      </c>
      <c r="BR21" s="360">
        <f>'Grade Sheet'!AY24</f>
        <v>0</v>
      </c>
      <c r="BS21" s="360">
        <f>'Grade Sheet'!BF24</f>
        <v>0</v>
      </c>
      <c r="BT21" s="361">
        <f>'Grade Sheet'!BM24</f>
        <v>0</v>
      </c>
      <c r="BU21" s="367">
        <f t="shared" si="17"/>
        <v>0</v>
      </c>
      <c r="BV21" s="372">
        <f t="shared" si="6"/>
        <v>2</v>
      </c>
      <c r="BW21" s="369">
        <f t="shared" si="18"/>
        <v>0</v>
      </c>
      <c r="BX21" s="370"/>
      <c r="BY21" s="371">
        <f t="shared" si="7"/>
        <v>0</v>
      </c>
    </row>
    <row r="22" spans="1:77" s="373" customFormat="1" ht="15" customHeight="1">
      <c r="A22" s="356">
        <v>16</v>
      </c>
      <c r="B22" s="357" t="str">
        <f>CustomizedSchReg!C22</f>
        <v>TABLANDO</v>
      </c>
      <c r="C22" s="357" t="str">
        <f>CustomizedSchReg!D22</f>
        <v>James Michael</v>
      </c>
      <c r="D22" s="358" t="str">
        <f>CustomizedSchReg!F22</f>
        <v>T.</v>
      </c>
      <c r="E22" s="359">
        <f>'Grade Sheet'!E25</f>
        <v>0</v>
      </c>
      <c r="F22" s="360">
        <f>'Grade Sheet'!L25</f>
        <v>0</v>
      </c>
      <c r="G22" s="361">
        <f>'Grade Sheet'!S25</f>
        <v>0</v>
      </c>
      <c r="H22" s="362">
        <f>'Grade Sheet'!Z25</f>
        <v>0</v>
      </c>
      <c r="I22" s="363">
        <f t="shared" si="8"/>
        <v>0</v>
      </c>
      <c r="J22" s="364">
        <f>'Grade Sheet'!AN25</f>
        <v>0</v>
      </c>
      <c r="K22" s="365">
        <f>'Grade Sheet'!AU25</f>
        <v>0</v>
      </c>
      <c r="L22" s="129">
        <f>'Grade Sheet'!BB25</f>
        <v>0</v>
      </c>
      <c r="M22" s="129">
        <f>'Grade Sheet'!BC25</f>
        <v>0</v>
      </c>
      <c r="N22" s="129">
        <f>'Grade Sheet'!BD25</f>
        <v>0</v>
      </c>
      <c r="O22" s="129">
        <f>'Grade Sheet'!BE25</f>
        <v>0</v>
      </c>
      <c r="P22" s="366">
        <f>'Grade Sheet'!BI25</f>
        <v>0</v>
      </c>
      <c r="Q22" s="367">
        <f t="shared" si="9"/>
        <v>0</v>
      </c>
      <c r="R22" s="368">
        <f t="shared" si="0"/>
        <v>2</v>
      </c>
      <c r="S22" s="369">
        <f t="shared" si="10"/>
        <v>0</v>
      </c>
      <c r="T22" s="370"/>
      <c r="U22" s="371">
        <f t="shared" si="1"/>
        <v>0</v>
      </c>
      <c r="V22" s="359">
        <f>'Grade Sheet'!V25</f>
        <v>0</v>
      </c>
      <c r="W22" s="360">
        <f>'Grade Sheet'!AC25</f>
        <v>0</v>
      </c>
      <c r="X22" s="361">
        <f>'Grade Sheet'!AJ25</f>
        <v>0</v>
      </c>
      <c r="Y22" s="362">
        <f>'Grade Sheet'!AQ25</f>
        <v>0</v>
      </c>
      <c r="Z22" s="363">
        <f t="shared" si="11"/>
        <v>0</v>
      </c>
      <c r="AA22" s="364">
        <f>'Grade Sheet'!BE25</f>
        <v>0</v>
      </c>
      <c r="AB22" s="365">
        <f>'Grade Sheet'!BL25</f>
        <v>0</v>
      </c>
      <c r="AC22" s="129">
        <f>'Grade Sheet'!BS25</f>
        <v>0</v>
      </c>
      <c r="AD22" s="129">
        <f>'Grade Sheet'!BT25</f>
        <v>0</v>
      </c>
      <c r="AE22" s="129" t="str">
        <f>'Grade Sheet'!BU25</f>
        <v>Failed</v>
      </c>
      <c r="AF22" s="129">
        <f>'Grade Sheet'!BV25</f>
        <v>0</v>
      </c>
      <c r="AG22" s="366">
        <f>'Grade Sheet'!BZ25</f>
        <v>0</v>
      </c>
      <c r="AH22" s="367">
        <f t="shared" si="12"/>
        <v>0</v>
      </c>
      <c r="AI22" s="368">
        <f t="shared" si="2"/>
        <v>2</v>
      </c>
      <c r="AJ22" s="359"/>
      <c r="AK22" s="360"/>
      <c r="AL22" s="361"/>
      <c r="AM22" s="360"/>
      <c r="AN22" s="363"/>
      <c r="AO22" s="360"/>
      <c r="AP22" s="360"/>
      <c r="AQ22" s="360"/>
      <c r="AR22" s="361"/>
      <c r="AS22" s="367"/>
      <c r="AT22" s="372"/>
      <c r="AU22" s="369"/>
      <c r="AV22" s="370"/>
      <c r="AW22" s="371">
        <f t="shared" si="3"/>
        <v>0</v>
      </c>
      <c r="AX22" s="359">
        <f>'Grade Sheet'!H25</f>
        <v>0</v>
      </c>
      <c r="AY22" s="360">
        <f>'Grade Sheet'!O25</f>
        <v>0</v>
      </c>
      <c r="AZ22" s="361">
        <f>'Grade Sheet'!V25</f>
        <v>0</v>
      </c>
      <c r="BA22" s="360">
        <f>'Grade Sheet'!AC25</f>
        <v>0</v>
      </c>
      <c r="BB22" s="363">
        <f t="shared" si="13"/>
        <v>0</v>
      </c>
      <c r="BC22" s="360">
        <f>'Grade Sheet'!AQ25</f>
        <v>0</v>
      </c>
      <c r="BD22" s="360">
        <f>'Grade Sheet'!AX25</f>
        <v>0</v>
      </c>
      <c r="BE22" s="360">
        <f>'Grade Sheet'!BE25</f>
        <v>0</v>
      </c>
      <c r="BF22" s="361">
        <f>'Grade Sheet'!BL25</f>
        <v>0</v>
      </c>
      <c r="BG22" s="367">
        <f t="shared" si="14"/>
        <v>0</v>
      </c>
      <c r="BH22" s="372">
        <f t="shared" si="4"/>
        <v>2</v>
      </c>
      <c r="BI22" s="369">
        <f t="shared" si="15"/>
        <v>0</v>
      </c>
      <c r="BJ22" s="370"/>
      <c r="BK22" s="371">
        <f t="shared" si="5"/>
        <v>0</v>
      </c>
      <c r="BL22" s="359">
        <f>'Grade Sheet'!I25</f>
        <v>0</v>
      </c>
      <c r="BM22" s="360">
        <f>'Grade Sheet'!P25</f>
        <v>0</v>
      </c>
      <c r="BN22" s="361">
        <f>'Grade Sheet'!W25</f>
        <v>0</v>
      </c>
      <c r="BO22" s="360">
        <f>'Grade Sheet'!AD25</f>
        <v>0</v>
      </c>
      <c r="BP22" s="363">
        <f t="shared" si="16"/>
        <v>0</v>
      </c>
      <c r="BQ22" s="360">
        <f>'Grade Sheet'!AR25</f>
        <v>0</v>
      </c>
      <c r="BR22" s="360">
        <f>'Grade Sheet'!AY25</f>
        <v>0</v>
      </c>
      <c r="BS22" s="360">
        <f>'Grade Sheet'!BF25</f>
        <v>0</v>
      </c>
      <c r="BT22" s="361">
        <f>'Grade Sheet'!BM25</f>
        <v>0</v>
      </c>
      <c r="BU22" s="367">
        <f t="shared" si="17"/>
        <v>0</v>
      </c>
      <c r="BV22" s="372">
        <f t="shared" si="6"/>
        <v>2</v>
      </c>
      <c r="BW22" s="369">
        <f t="shared" si="18"/>
        <v>0</v>
      </c>
      <c r="BX22" s="370"/>
      <c r="BY22" s="371">
        <f t="shared" si="7"/>
        <v>0</v>
      </c>
    </row>
    <row r="23" spans="1:77" s="373" customFormat="1" ht="15" customHeight="1">
      <c r="A23" s="356">
        <v>17</v>
      </c>
      <c r="B23" s="357" t="str">
        <f>CustomizedSchReg!C23</f>
        <v>TANGCAWAN</v>
      </c>
      <c r="C23" s="357" t="str">
        <f>CustomizedSchReg!D23</f>
        <v>Romeo,  Jr.</v>
      </c>
      <c r="D23" s="358" t="str">
        <f>CustomizedSchReg!F23</f>
        <v>A.</v>
      </c>
      <c r="E23" s="359">
        <f>'Grade Sheet'!E26</f>
        <v>0</v>
      </c>
      <c r="F23" s="360">
        <f>'Grade Sheet'!L26</f>
        <v>0</v>
      </c>
      <c r="G23" s="361">
        <f>'Grade Sheet'!S26</f>
        <v>0</v>
      </c>
      <c r="H23" s="362">
        <f>'Grade Sheet'!Z26</f>
        <v>0</v>
      </c>
      <c r="I23" s="363">
        <f t="shared" si="8"/>
        <v>0</v>
      </c>
      <c r="J23" s="364">
        <f>'Grade Sheet'!AN26</f>
        <v>0</v>
      </c>
      <c r="K23" s="365">
        <f>'Grade Sheet'!AU26</f>
        <v>0</v>
      </c>
      <c r="L23" s="129">
        <f>'Grade Sheet'!BB26</f>
        <v>0</v>
      </c>
      <c r="M23" s="129">
        <f>'Grade Sheet'!BC26</f>
        <v>0</v>
      </c>
      <c r="N23" s="129">
        <f>'Grade Sheet'!BD26</f>
        <v>0</v>
      </c>
      <c r="O23" s="129">
        <f>'Grade Sheet'!BE26</f>
        <v>0</v>
      </c>
      <c r="P23" s="366">
        <f>'Grade Sheet'!BI26</f>
        <v>0</v>
      </c>
      <c r="Q23" s="367">
        <f t="shared" si="9"/>
        <v>0</v>
      </c>
      <c r="R23" s="368">
        <f t="shared" si="0"/>
        <v>2</v>
      </c>
      <c r="S23" s="369">
        <f t="shared" si="10"/>
        <v>0</v>
      </c>
      <c r="T23" s="370"/>
      <c r="U23" s="371">
        <f t="shared" si="1"/>
        <v>0</v>
      </c>
      <c r="V23" s="359">
        <f>'Grade Sheet'!V26</f>
        <v>0</v>
      </c>
      <c r="W23" s="360">
        <f>'Grade Sheet'!AC26</f>
        <v>0</v>
      </c>
      <c r="X23" s="361">
        <f>'Grade Sheet'!AJ26</f>
        <v>0</v>
      </c>
      <c r="Y23" s="362">
        <f>'Grade Sheet'!AQ26</f>
        <v>0</v>
      </c>
      <c r="Z23" s="363">
        <f t="shared" si="11"/>
        <v>0</v>
      </c>
      <c r="AA23" s="364">
        <f>'Grade Sheet'!BE26</f>
        <v>0</v>
      </c>
      <c r="AB23" s="365">
        <f>'Grade Sheet'!BL26</f>
        <v>0</v>
      </c>
      <c r="AC23" s="129">
        <f>'Grade Sheet'!BS26</f>
        <v>0</v>
      </c>
      <c r="AD23" s="129">
        <f>'Grade Sheet'!BT26</f>
        <v>0</v>
      </c>
      <c r="AE23" s="129" t="str">
        <f>'Grade Sheet'!BU26</f>
        <v>Failed</v>
      </c>
      <c r="AF23" s="129">
        <f>'Grade Sheet'!BV26</f>
        <v>0</v>
      </c>
      <c r="AG23" s="366">
        <f>'Grade Sheet'!BZ26</f>
        <v>0</v>
      </c>
      <c r="AH23" s="367">
        <f t="shared" si="12"/>
        <v>0</v>
      </c>
      <c r="AI23" s="368">
        <f t="shared" si="2"/>
        <v>2</v>
      </c>
      <c r="AJ23" s="359"/>
      <c r="AK23" s="360"/>
      <c r="AL23" s="361"/>
      <c r="AM23" s="360"/>
      <c r="AN23" s="363"/>
      <c r="AO23" s="360"/>
      <c r="AP23" s="360"/>
      <c r="AQ23" s="360"/>
      <c r="AR23" s="361"/>
      <c r="AS23" s="367"/>
      <c r="AT23" s="372"/>
      <c r="AU23" s="369"/>
      <c r="AV23" s="370"/>
      <c r="AW23" s="371">
        <f t="shared" si="3"/>
        <v>0</v>
      </c>
      <c r="AX23" s="359">
        <f>'Grade Sheet'!H26</f>
        <v>0</v>
      </c>
      <c r="AY23" s="360">
        <f>'Grade Sheet'!O26</f>
        <v>0</v>
      </c>
      <c r="AZ23" s="361">
        <f>'Grade Sheet'!V26</f>
        <v>0</v>
      </c>
      <c r="BA23" s="360">
        <f>'Grade Sheet'!AC26</f>
        <v>0</v>
      </c>
      <c r="BB23" s="363">
        <f t="shared" si="13"/>
        <v>0</v>
      </c>
      <c r="BC23" s="360">
        <f>'Grade Sheet'!AQ26</f>
        <v>0</v>
      </c>
      <c r="BD23" s="360">
        <f>'Grade Sheet'!AX26</f>
        <v>0</v>
      </c>
      <c r="BE23" s="360">
        <f>'Grade Sheet'!BE26</f>
        <v>0</v>
      </c>
      <c r="BF23" s="361">
        <f>'Grade Sheet'!BL26</f>
        <v>0</v>
      </c>
      <c r="BG23" s="367">
        <f t="shared" si="14"/>
        <v>0</v>
      </c>
      <c r="BH23" s="372">
        <f t="shared" si="4"/>
        <v>2</v>
      </c>
      <c r="BI23" s="369">
        <f t="shared" si="15"/>
        <v>0</v>
      </c>
      <c r="BJ23" s="370"/>
      <c r="BK23" s="371">
        <f t="shared" si="5"/>
        <v>0</v>
      </c>
      <c r="BL23" s="359">
        <f>'Grade Sheet'!I26</f>
        <v>0</v>
      </c>
      <c r="BM23" s="360">
        <f>'Grade Sheet'!P26</f>
        <v>0</v>
      </c>
      <c r="BN23" s="361">
        <f>'Grade Sheet'!W26</f>
        <v>0</v>
      </c>
      <c r="BO23" s="360">
        <f>'Grade Sheet'!AD26</f>
        <v>0</v>
      </c>
      <c r="BP23" s="363">
        <f t="shared" si="16"/>
        <v>0</v>
      </c>
      <c r="BQ23" s="360">
        <f>'Grade Sheet'!AR26</f>
        <v>0</v>
      </c>
      <c r="BR23" s="360">
        <f>'Grade Sheet'!AY26</f>
        <v>0</v>
      </c>
      <c r="BS23" s="360">
        <f>'Grade Sheet'!BF26</f>
        <v>0</v>
      </c>
      <c r="BT23" s="361">
        <f>'Grade Sheet'!BM26</f>
        <v>0</v>
      </c>
      <c r="BU23" s="367">
        <f t="shared" si="17"/>
        <v>0</v>
      </c>
      <c r="BV23" s="372">
        <f t="shared" si="6"/>
        <v>2</v>
      </c>
      <c r="BW23" s="369">
        <f t="shared" si="18"/>
        <v>0</v>
      </c>
      <c r="BX23" s="370"/>
      <c r="BY23" s="371">
        <f t="shared" si="7"/>
        <v>0</v>
      </c>
    </row>
    <row r="24" spans="1:77" s="373" customFormat="1" ht="15" customHeight="1">
      <c r="A24" s="356">
        <v>18</v>
      </c>
      <c r="B24" s="357" t="str">
        <f>CustomizedSchReg!C24</f>
        <v>UNAS</v>
      </c>
      <c r="C24" s="357" t="str">
        <f>CustomizedSchReg!D24</f>
        <v>Rojen John</v>
      </c>
      <c r="D24" s="358" t="str">
        <f>CustomizedSchReg!F24</f>
        <v>C.</v>
      </c>
      <c r="E24" s="359">
        <f>'Grade Sheet'!E27</f>
        <v>0</v>
      </c>
      <c r="F24" s="360">
        <f>'Grade Sheet'!L27</f>
        <v>0</v>
      </c>
      <c r="G24" s="361">
        <f>'Grade Sheet'!S27</f>
        <v>0</v>
      </c>
      <c r="H24" s="362">
        <f>'Grade Sheet'!Z27</f>
        <v>0</v>
      </c>
      <c r="I24" s="363">
        <f t="shared" si="8"/>
        <v>0</v>
      </c>
      <c r="J24" s="364">
        <f>'Grade Sheet'!AN27</f>
        <v>0</v>
      </c>
      <c r="K24" s="365">
        <f>'Grade Sheet'!AU27</f>
        <v>0</v>
      </c>
      <c r="L24" s="129">
        <f>'Grade Sheet'!BB27</f>
        <v>0</v>
      </c>
      <c r="M24" s="129">
        <f>'Grade Sheet'!BC27</f>
        <v>0</v>
      </c>
      <c r="N24" s="129">
        <f>'Grade Sheet'!BD27</f>
        <v>0</v>
      </c>
      <c r="O24" s="129">
        <f>'Grade Sheet'!BE27</f>
        <v>0</v>
      </c>
      <c r="P24" s="366">
        <f>'Grade Sheet'!BI27</f>
        <v>0</v>
      </c>
      <c r="Q24" s="367">
        <f t="shared" si="9"/>
        <v>0</v>
      </c>
      <c r="R24" s="368">
        <f t="shared" si="0"/>
        <v>2</v>
      </c>
      <c r="S24" s="369">
        <f t="shared" si="10"/>
        <v>0</v>
      </c>
      <c r="T24" s="370"/>
      <c r="U24" s="371">
        <f t="shared" si="1"/>
        <v>0</v>
      </c>
      <c r="V24" s="359">
        <f>'Grade Sheet'!V27</f>
        <v>0</v>
      </c>
      <c r="W24" s="360">
        <f>'Grade Sheet'!AC27</f>
        <v>0</v>
      </c>
      <c r="X24" s="361">
        <f>'Grade Sheet'!AJ27</f>
        <v>0</v>
      </c>
      <c r="Y24" s="362">
        <f>'Grade Sheet'!AQ27</f>
        <v>0</v>
      </c>
      <c r="Z24" s="363">
        <f t="shared" si="11"/>
        <v>0</v>
      </c>
      <c r="AA24" s="364">
        <f>'Grade Sheet'!BE27</f>
        <v>0</v>
      </c>
      <c r="AB24" s="365">
        <f>'Grade Sheet'!BL27</f>
        <v>0</v>
      </c>
      <c r="AC24" s="129">
        <f>'Grade Sheet'!BS27</f>
        <v>0</v>
      </c>
      <c r="AD24" s="129">
        <f>'Grade Sheet'!BT27</f>
        <v>0</v>
      </c>
      <c r="AE24" s="129" t="str">
        <f>'Grade Sheet'!BU27</f>
        <v>Failed</v>
      </c>
      <c r="AF24" s="129">
        <f>'Grade Sheet'!BV27</f>
        <v>0</v>
      </c>
      <c r="AG24" s="366">
        <f>'Grade Sheet'!BZ27</f>
        <v>0</v>
      </c>
      <c r="AH24" s="367">
        <f t="shared" si="12"/>
        <v>0</v>
      </c>
      <c r="AI24" s="368">
        <f t="shared" si="2"/>
        <v>2</v>
      </c>
      <c r="AJ24" s="359"/>
      <c r="AK24" s="360"/>
      <c r="AL24" s="361"/>
      <c r="AM24" s="360"/>
      <c r="AN24" s="363"/>
      <c r="AO24" s="360"/>
      <c r="AP24" s="360"/>
      <c r="AQ24" s="360"/>
      <c r="AR24" s="361"/>
      <c r="AS24" s="367"/>
      <c r="AT24" s="372"/>
      <c r="AU24" s="369"/>
      <c r="AV24" s="370"/>
      <c r="AW24" s="371">
        <f t="shared" si="3"/>
        <v>0</v>
      </c>
      <c r="AX24" s="359">
        <f>'Grade Sheet'!H27</f>
        <v>0</v>
      </c>
      <c r="AY24" s="360">
        <f>'Grade Sheet'!O27</f>
        <v>0</v>
      </c>
      <c r="AZ24" s="361">
        <f>'Grade Sheet'!V27</f>
        <v>0</v>
      </c>
      <c r="BA24" s="360">
        <f>'Grade Sheet'!AC27</f>
        <v>0</v>
      </c>
      <c r="BB24" s="363">
        <f t="shared" si="13"/>
        <v>0</v>
      </c>
      <c r="BC24" s="360">
        <f>'Grade Sheet'!AQ27</f>
        <v>0</v>
      </c>
      <c r="BD24" s="360">
        <f>'Grade Sheet'!AX27</f>
        <v>0</v>
      </c>
      <c r="BE24" s="360">
        <f>'Grade Sheet'!BE27</f>
        <v>0</v>
      </c>
      <c r="BF24" s="361">
        <f>'Grade Sheet'!BL27</f>
        <v>0</v>
      </c>
      <c r="BG24" s="367">
        <f t="shared" si="14"/>
        <v>0</v>
      </c>
      <c r="BH24" s="372">
        <f t="shared" si="4"/>
        <v>2</v>
      </c>
      <c r="BI24" s="369">
        <f t="shared" si="15"/>
        <v>0</v>
      </c>
      <c r="BJ24" s="370"/>
      <c r="BK24" s="371">
        <f t="shared" si="5"/>
        <v>0</v>
      </c>
      <c r="BL24" s="359">
        <f>'Grade Sheet'!I27</f>
        <v>0</v>
      </c>
      <c r="BM24" s="360">
        <f>'Grade Sheet'!P27</f>
        <v>0</v>
      </c>
      <c r="BN24" s="361">
        <f>'Grade Sheet'!W27</f>
        <v>0</v>
      </c>
      <c r="BO24" s="360">
        <f>'Grade Sheet'!AD27</f>
        <v>0</v>
      </c>
      <c r="BP24" s="363">
        <f t="shared" si="16"/>
        <v>0</v>
      </c>
      <c r="BQ24" s="360">
        <f>'Grade Sheet'!AR27</f>
        <v>0</v>
      </c>
      <c r="BR24" s="360">
        <f>'Grade Sheet'!AY27</f>
        <v>0</v>
      </c>
      <c r="BS24" s="360">
        <f>'Grade Sheet'!BF27</f>
        <v>0</v>
      </c>
      <c r="BT24" s="361">
        <f>'Grade Sheet'!BM27</f>
        <v>0</v>
      </c>
      <c r="BU24" s="367">
        <f t="shared" si="17"/>
        <v>0</v>
      </c>
      <c r="BV24" s="372">
        <f t="shared" si="6"/>
        <v>2</v>
      </c>
      <c r="BW24" s="369">
        <f t="shared" si="18"/>
        <v>0</v>
      </c>
      <c r="BX24" s="370"/>
      <c r="BY24" s="371">
        <f t="shared" si="7"/>
        <v>0</v>
      </c>
    </row>
    <row r="25" spans="1:77" s="373" customFormat="1" ht="15" customHeight="1">
      <c r="A25" s="356">
        <v>19</v>
      </c>
      <c r="B25" s="357">
        <f>CustomizedSchReg!C25</f>
        <v>0</v>
      </c>
      <c r="C25" s="357">
        <f>CustomizedSchReg!D25</f>
        <v>0</v>
      </c>
      <c r="D25" s="358">
        <f>CustomizedSchReg!F25</f>
        <v>0</v>
      </c>
      <c r="E25" s="359">
        <f>'Grade Sheet'!E28</f>
        <v>0</v>
      </c>
      <c r="F25" s="360">
        <f>'Grade Sheet'!L28</f>
        <v>0</v>
      </c>
      <c r="G25" s="361">
        <f>'Grade Sheet'!S28</f>
        <v>0</v>
      </c>
      <c r="H25" s="362">
        <f>'Grade Sheet'!Z28</f>
        <v>0</v>
      </c>
      <c r="I25" s="363">
        <f t="shared" si="8"/>
        <v>0</v>
      </c>
      <c r="J25" s="364">
        <f>'Grade Sheet'!AN28</f>
        <v>0</v>
      </c>
      <c r="K25" s="365">
        <f>'Grade Sheet'!AU28</f>
        <v>0</v>
      </c>
      <c r="L25" s="129">
        <f>'Grade Sheet'!BB28</f>
        <v>0</v>
      </c>
      <c r="M25" s="129">
        <f>'Grade Sheet'!BC28</f>
        <v>0</v>
      </c>
      <c r="N25" s="129">
        <f>'Grade Sheet'!BD28</f>
        <v>0</v>
      </c>
      <c r="O25" s="129">
        <f>'Grade Sheet'!BE28</f>
        <v>0</v>
      </c>
      <c r="P25" s="366">
        <f>'Grade Sheet'!BI28</f>
        <v>0</v>
      </c>
      <c r="Q25" s="367">
        <f t="shared" si="9"/>
        <v>0</v>
      </c>
      <c r="R25" s="368">
        <f t="shared" si="0"/>
        <v>2</v>
      </c>
      <c r="S25" s="369">
        <f t="shared" si="10"/>
        <v>0</v>
      </c>
      <c r="T25" s="370"/>
      <c r="U25" s="371">
        <f t="shared" si="1"/>
        <v>0</v>
      </c>
      <c r="V25" s="359">
        <f>'Grade Sheet'!V28</f>
        <v>0</v>
      </c>
      <c r="W25" s="360">
        <f>'Grade Sheet'!AC28</f>
        <v>0</v>
      </c>
      <c r="X25" s="361">
        <f>'Grade Sheet'!AJ28</f>
        <v>0</v>
      </c>
      <c r="Y25" s="362">
        <f>'Grade Sheet'!AQ28</f>
        <v>0</v>
      </c>
      <c r="Z25" s="363">
        <f t="shared" si="11"/>
        <v>0</v>
      </c>
      <c r="AA25" s="364">
        <f>'Grade Sheet'!BE28</f>
        <v>0</v>
      </c>
      <c r="AB25" s="365">
        <f>'Grade Sheet'!BL28</f>
        <v>0</v>
      </c>
      <c r="AC25" s="129">
        <f>'Grade Sheet'!BS28</f>
        <v>0</v>
      </c>
      <c r="AD25" s="129">
        <f>'Grade Sheet'!BT28</f>
        <v>0</v>
      </c>
      <c r="AE25" s="129" t="str">
        <f>'Grade Sheet'!BU28</f>
        <v>Failed</v>
      </c>
      <c r="AF25" s="129">
        <f>'Grade Sheet'!BV28</f>
        <v>0</v>
      </c>
      <c r="AG25" s="366">
        <f>'Grade Sheet'!BZ28</f>
        <v>0</v>
      </c>
      <c r="AH25" s="367">
        <f t="shared" si="12"/>
        <v>0</v>
      </c>
      <c r="AI25" s="368">
        <f t="shared" si="2"/>
        <v>2</v>
      </c>
      <c r="AJ25" s="359"/>
      <c r="AK25" s="360"/>
      <c r="AL25" s="361"/>
      <c r="AM25" s="360"/>
      <c r="AN25" s="363"/>
      <c r="AO25" s="360"/>
      <c r="AP25" s="360"/>
      <c r="AQ25" s="360"/>
      <c r="AR25" s="361"/>
      <c r="AS25" s="367"/>
      <c r="AT25" s="372"/>
      <c r="AU25" s="369"/>
      <c r="AV25" s="370"/>
      <c r="AW25" s="371">
        <f t="shared" si="3"/>
        <v>0</v>
      </c>
      <c r="AX25" s="359">
        <f>'Grade Sheet'!H28</f>
        <v>0</v>
      </c>
      <c r="AY25" s="360">
        <f>'Grade Sheet'!O28</f>
        <v>0</v>
      </c>
      <c r="AZ25" s="361">
        <f>'Grade Sheet'!V28</f>
        <v>0</v>
      </c>
      <c r="BA25" s="360">
        <f>'Grade Sheet'!AC28</f>
        <v>0</v>
      </c>
      <c r="BB25" s="363">
        <f t="shared" si="13"/>
        <v>0</v>
      </c>
      <c r="BC25" s="360">
        <f>'Grade Sheet'!AQ28</f>
        <v>0</v>
      </c>
      <c r="BD25" s="360">
        <f>'Grade Sheet'!AX28</f>
        <v>0</v>
      </c>
      <c r="BE25" s="360">
        <f>'Grade Sheet'!BE28</f>
        <v>0</v>
      </c>
      <c r="BF25" s="361">
        <f>'Grade Sheet'!BL28</f>
        <v>0</v>
      </c>
      <c r="BG25" s="367">
        <f t="shared" si="14"/>
        <v>0</v>
      </c>
      <c r="BH25" s="372">
        <f t="shared" si="4"/>
        <v>2</v>
      </c>
      <c r="BI25" s="369">
        <f t="shared" si="15"/>
        <v>0</v>
      </c>
      <c r="BJ25" s="370"/>
      <c r="BK25" s="371">
        <f t="shared" si="5"/>
        <v>0</v>
      </c>
      <c r="BL25" s="359">
        <f>'Grade Sheet'!I28</f>
        <v>0</v>
      </c>
      <c r="BM25" s="360">
        <f>'Grade Sheet'!P28</f>
        <v>0</v>
      </c>
      <c r="BN25" s="361">
        <f>'Grade Sheet'!W28</f>
        <v>0</v>
      </c>
      <c r="BO25" s="360">
        <f>'Grade Sheet'!AD28</f>
        <v>0</v>
      </c>
      <c r="BP25" s="363">
        <f t="shared" si="16"/>
        <v>0</v>
      </c>
      <c r="BQ25" s="360">
        <f>'Grade Sheet'!AR28</f>
        <v>0</v>
      </c>
      <c r="BR25" s="360">
        <f>'Grade Sheet'!AY28</f>
        <v>0</v>
      </c>
      <c r="BS25" s="360">
        <f>'Grade Sheet'!BF28</f>
        <v>0</v>
      </c>
      <c r="BT25" s="361">
        <f>'Grade Sheet'!BM28</f>
        <v>0</v>
      </c>
      <c r="BU25" s="367">
        <f t="shared" si="17"/>
        <v>0</v>
      </c>
      <c r="BV25" s="372">
        <f t="shared" si="6"/>
        <v>2</v>
      </c>
      <c r="BW25" s="369">
        <f t="shared" si="18"/>
        <v>0</v>
      </c>
      <c r="BX25" s="370"/>
      <c r="BY25" s="371">
        <f t="shared" si="7"/>
        <v>0</v>
      </c>
    </row>
    <row r="26" spans="1:77" s="373" customFormat="1" ht="15" customHeight="1">
      <c r="A26" s="356">
        <v>20</v>
      </c>
      <c r="B26" s="357">
        <f>CustomizedSchReg!C26</f>
        <v>0</v>
      </c>
      <c r="C26" s="357">
        <f>CustomizedSchReg!D26</f>
        <v>0</v>
      </c>
      <c r="D26" s="358">
        <f>CustomizedSchReg!F26</f>
        <v>0</v>
      </c>
      <c r="E26" s="359">
        <f>'Grade Sheet'!E29</f>
        <v>0</v>
      </c>
      <c r="F26" s="360">
        <f>'Grade Sheet'!L29</f>
        <v>0</v>
      </c>
      <c r="G26" s="361">
        <f>'Grade Sheet'!S29</f>
        <v>0</v>
      </c>
      <c r="H26" s="362">
        <f>'Grade Sheet'!Z29</f>
        <v>0</v>
      </c>
      <c r="I26" s="363">
        <f t="shared" si="8"/>
        <v>0</v>
      </c>
      <c r="J26" s="364">
        <f>'Grade Sheet'!AN29</f>
        <v>0</v>
      </c>
      <c r="K26" s="365">
        <f>'Grade Sheet'!AU29</f>
        <v>0</v>
      </c>
      <c r="L26" s="129">
        <f>'Grade Sheet'!BB29</f>
        <v>0</v>
      </c>
      <c r="M26" s="129">
        <f>'Grade Sheet'!BC29</f>
        <v>0</v>
      </c>
      <c r="N26" s="129">
        <f>'Grade Sheet'!BD29</f>
        <v>0</v>
      </c>
      <c r="O26" s="129">
        <f>'Grade Sheet'!BE29</f>
        <v>0</v>
      </c>
      <c r="P26" s="366">
        <f>'Grade Sheet'!BI29</f>
        <v>0</v>
      </c>
      <c r="Q26" s="367">
        <f t="shared" si="9"/>
        <v>0</v>
      </c>
      <c r="R26" s="368">
        <f t="shared" si="0"/>
        <v>2</v>
      </c>
      <c r="S26" s="369">
        <f t="shared" si="10"/>
        <v>0</v>
      </c>
      <c r="T26" s="370"/>
      <c r="U26" s="371">
        <f t="shared" si="1"/>
        <v>0</v>
      </c>
      <c r="V26" s="359">
        <f>'Grade Sheet'!V29</f>
        <v>0</v>
      </c>
      <c r="W26" s="360">
        <f>'Grade Sheet'!AC29</f>
        <v>0</v>
      </c>
      <c r="X26" s="361">
        <f>'Grade Sheet'!AJ29</f>
        <v>0</v>
      </c>
      <c r="Y26" s="362">
        <f>'Grade Sheet'!AQ29</f>
        <v>0</v>
      </c>
      <c r="Z26" s="363">
        <f t="shared" si="11"/>
        <v>0</v>
      </c>
      <c r="AA26" s="364">
        <f>'Grade Sheet'!BE29</f>
        <v>0</v>
      </c>
      <c r="AB26" s="365">
        <f>'Grade Sheet'!BL29</f>
        <v>0</v>
      </c>
      <c r="AC26" s="129">
        <f>'Grade Sheet'!BS29</f>
        <v>0</v>
      </c>
      <c r="AD26" s="129">
        <f>'Grade Sheet'!BT29</f>
        <v>0</v>
      </c>
      <c r="AE26" s="129" t="str">
        <f>'Grade Sheet'!BU29</f>
        <v>Failed</v>
      </c>
      <c r="AF26" s="129">
        <f>'Grade Sheet'!BV29</f>
        <v>0</v>
      </c>
      <c r="AG26" s="366">
        <f>'Grade Sheet'!BZ29</f>
        <v>0</v>
      </c>
      <c r="AH26" s="367">
        <f t="shared" si="12"/>
        <v>0</v>
      </c>
      <c r="AI26" s="368">
        <f t="shared" si="2"/>
        <v>2</v>
      </c>
      <c r="AJ26" s="359"/>
      <c r="AK26" s="360"/>
      <c r="AL26" s="361"/>
      <c r="AM26" s="360"/>
      <c r="AN26" s="363"/>
      <c r="AO26" s="360"/>
      <c r="AP26" s="360"/>
      <c r="AQ26" s="360"/>
      <c r="AR26" s="361"/>
      <c r="AS26" s="367"/>
      <c r="AT26" s="372"/>
      <c r="AU26" s="369"/>
      <c r="AV26" s="370"/>
      <c r="AW26" s="371">
        <f t="shared" si="3"/>
        <v>0</v>
      </c>
      <c r="AX26" s="359">
        <f>'Grade Sheet'!H29</f>
        <v>0</v>
      </c>
      <c r="AY26" s="360">
        <f>'Grade Sheet'!O29</f>
        <v>0</v>
      </c>
      <c r="AZ26" s="361">
        <f>'Grade Sheet'!V29</f>
        <v>0</v>
      </c>
      <c r="BA26" s="360">
        <f>'Grade Sheet'!AC29</f>
        <v>0</v>
      </c>
      <c r="BB26" s="363">
        <f t="shared" si="13"/>
        <v>0</v>
      </c>
      <c r="BC26" s="360">
        <f>'Grade Sheet'!AQ29</f>
        <v>0</v>
      </c>
      <c r="BD26" s="360">
        <f>'Grade Sheet'!AX29</f>
        <v>0</v>
      </c>
      <c r="BE26" s="360">
        <f>'Grade Sheet'!BE29</f>
        <v>0</v>
      </c>
      <c r="BF26" s="361">
        <f>'Grade Sheet'!BL29</f>
        <v>0</v>
      </c>
      <c r="BG26" s="367">
        <f t="shared" si="14"/>
        <v>0</v>
      </c>
      <c r="BH26" s="372">
        <f t="shared" si="4"/>
        <v>2</v>
      </c>
      <c r="BI26" s="369">
        <f t="shared" si="15"/>
        <v>0</v>
      </c>
      <c r="BJ26" s="370"/>
      <c r="BK26" s="371">
        <f t="shared" si="5"/>
        <v>0</v>
      </c>
      <c r="BL26" s="359">
        <f>'Grade Sheet'!I29</f>
        <v>0</v>
      </c>
      <c r="BM26" s="360">
        <f>'Grade Sheet'!P29</f>
        <v>0</v>
      </c>
      <c r="BN26" s="361">
        <f>'Grade Sheet'!W29</f>
        <v>0</v>
      </c>
      <c r="BO26" s="360">
        <f>'Grade Sheet'!AD29</f>
        <v>0</v>
      </c>
      <c r="BP26" s="363">
        <f t="shared" si="16"/>
        <v>0</v>
      </c>
      <c r="BQ26" s="360">
        <f>'Grade Sheet'!AR29</f>
        <v>0</v>
      </c>
      <c r="BR26" s="360">
        <f>'Grade Sheet'!AY29</f>
        <v>0</v>
      </c>
      <c r="BS26" s="360">
        <f>'Grade Sheet'!BF29</f>
        <v>0</v>
      </c>
      <c r="BT26" s="361">
        <f>'Grade Sheet'!BM29</f>
        <v>0</v>
      </c>
      <c r="BU26" s="367">
        <f t="shared" si="17"/>
        <v>0</v>
      </c>
      <c r="BV26" s="372">
        <f t="shared" si="6"/>
        <v>2</v>
      </c>
      <c r="BW26" s="369">
        <f t="shared" si="18"/>
        <v>0</v>
      </c>
      <c r="BX26" s="370"/>
      <c r="BY26" s="371">
        <f t="shared" si="7"/>
        <v>0</v>
      </c>
    </row>
    <row r="27" spans="1:77" s="373" customFormat="1" ht="15" customHeight="1">
      <c r="A27" s="356">
        <v>21</v>
      </c>
      <c r="B27" s="357">
        <f>CustomizedSchReg!C27</f>
        <v>0</v>
      </c>
      <c r="C27" s="357">
        <f>CustomizedSchReg!D27</f>
        <v>0</v>
      </c>
      <c r="D27" s="358">
        <f>CustomizedSchReg!F27</f>
        <v>0</v>
      </c>
      <c r="E27" s="359">
        <f>'Grade Sheet'!E30</f>
        <v>0</v>
      </c>
      <c r="F27" s="360">
        <f>'Grade Sheet'!L30</f>
        <v>0</v>
      </c>
      <c r="G27" s="361">
        <f>'Grade Sheet'!S30</f>
        <v>0</v>
      </c>
      <c r="H27" s="362">
        <f>'Grade Sheet'!Z30</f>
        <v>0</v>
      </c>
      <c r="I27" s="363">
        <f t="shared" si="8"/>
        <v>0</v>
      </c>
      <c r="J27" s="364">
        <f>'Grade Sheet'!AN30</f>
        <v>0</v>
      </c>
      <c r="K27" s="365">
        <f>'Grade Sheet'!AU30</f>
        <v>0</v>
      </c>
      <c r="L27" s="129">
        <f>'Grade Sheet'!BB30</f>
        <v>0</v>
      </c>
      <c r="M27" s="129">
        <f>'Grade Sheet'!BC30</f>
        <v>0</v>
      </c>
      <c r="N27" s="129">
        <f>'Grade Sheet'!BD30</f>
        <v>0</v>
      </c>
      <c r="O27" s="129">
        <f>'Grade Sheet'!BE30</f>
        <v>0</v>
      </c>
      <c r="P27" s="366">
        <f>'Grade Sheet'!BI30</f>
        <v>0</v>
      </c>
      <c r="Q27" s="367">
        <f t="shared" si="9"/>
        <v>0</v>
      </c>
      <c r="R27" s="368">
        <f t="shared" si="0"/>
        <v>2</v>
      </c>
      <c r="S27" s="369">
        <f t="shared" si="10"/>
        <v>0</v>
      </c>
      <c r="T27" s="370"/>
      <c r="U27" s="371">
        <f t="shared" si="1"/>
        <v>0</v>
      </c>
      <c r="V27" s="359">
        <f>'Grade Sheet'!V30</f>
        <v>0</v>
      </c>
      <c r="W27" s="360">
        <f>'Grade Sheet'!AC30</f>
        <v>0</v>
      </c>
      <c r="X27" s="361">
        <f>'Grade Sheet'!AJ30</f>
        <v>0</v>
      </c>
      <c r="Y27" s="362">
        <f>'Grade Sheet'!AQ30</f>
        <v>0</v>
      </c>
      <c r="Z27" s="363">
        <f t="shared" si="11"/>
        <v>0</v>
      </c>
      <c r="AA27" s="364">
        <f>'Grade Sheet'!BE30</f>
        <v>0</v>
      </c>
      <c r="AB27" s="365">
        <f>'Grade Sheet'!BL30</f>
        <v>0</v>
      </c>
      <c r="AC27" s="129">
        <f>'Grade Sheet'!BS30</f>
        <v>0</v>
      </c>
      <c r="AD27" s="129">
        <f>'Grade Sheet'!BT30</f>
        <v>0</v>
      </c>
      <c r="AE27" s="129" t="str">
        <f>'Grade Sheet'!BU30</f>
        <v>Failed</v>
      </c>
      <c r="AF27" s="129">
        <f>'Grade Sheet'!BV30</f>
        <v>0</v>
      </c>
      <c r="AG27" s="366">
        <f>'Grade Sheet'!BZ30</f>
        <v>0</v>
      </c>
      <c r="AH27" s="367">
        <f t="shared" si="12"/>
        <v>0</v>
      </c>
      <c r="AI27" s="368">
        <f t="shared" si="2"/>
        <v>2</v>
      </c>
      <c r="AJ27" s="359"/>
      <c r="AK27" s="360"/>
      <c r="AL27" s="361"/>
      <c r="AM27" s="360"/>
      <c r="AN27" s="363"/>
      <c r="AO27" s="360"/>
      <c r="AP27" s="360"/>
      <c r="AQ27" s="360"/>
      <c r="AR27" s="361"/>
      <c r="AS27" s="367"/>
      <c r="AT27" s="372"/>
      <c r="AU27" s="369"/>
      <c r="AV27" s="370"/>
      <c r="AW27" s="371">
        <f t="shared" si="3"/>
        <v>0</v>
      </c>
      <c r="AX27" s="359">
        <f>'Grade Sheet'!H30</f>
        <v>0</v>
      </c>
      <c r="AY27" s="360">
        <f>'Grade Sheet'!O30</f>
        <v>0</v>
      </c>
      <c r="AZ27" s="361">
        <f>'Grade Sheet'!V30</f>
        <v>0</v>
      </c>
      <c r="BA27" s="360">
        <f>'Grade Sheet'!AC30</f>
        <v>0</v>
      </c>
      <c r="BB27" s="363">
        <f t="shared" si="13"/>
        <v>0</v>
      </c>
      <c r="BC27" s="360">
        <f>'Grade Sheet'!AQ30</f>
        <v>0</v>
      </c>
      <c r="BD27" s="360">
        <f>'Grade Sheet'!AX30</f>
        <v>0</v>
      </c>
      <c r="BE27" s="360">
        <f>'Grade Sheet'!BE30</f>
        <v>0</v>
      </c>
      <c r="BF27" s="361">
        <f>'Grade Sheet'!BL30</f>
        <v>0</v>
      </c>
      <c r="BG27" s="367">
        <f t="shared" si="14"/>
        <v>0</v>
      </c>
      <c r="BH27" s="372">
        <f t="shared" si="4"/>
        <v>2</v>
      </c>
      <c r="BI27" s="369">
        <f t="shared" si="15"/>
        <v>0</v>
      </c>
      <c r="BJ27" s="370"/>
      <c r="BK27" s="371">
        <f t="shared" si="5"/>
        <v>0</v>
      </c>
      <c r="BL27" s="359">
        <f>'Grade Sheet'!I30</f>
        <v>0</v>
      </c>
      <c r="BM27" s="360">
        <f>'Grade Sheet'!P30</f>
        <v>0</v>
      </c>
      <c r="BN27" s="361">
        <f>'Grade Sheet'!W30</f>
        <v>0</v>
      </c>
      <c r="BO27" s="360">
        <f>'Grade Sheet'!AD30</f>
        <v>0</v>
      </c>
      <c r="BP27" s="363">
        <f t="shared" si="16"/>
        <v>0</v>
      </c>
      <c r="BQ27" s="360">
        <f>'Grade Sheet'!AR30</f>
        <v>0</v>
      </c>
      <c r="BR27" s="360">
        <f>'Grade Sheet'!AY30</f>
        <v>0</v>
      </c>
      <c r="BS27" s="360">
        <f>'Grade Sheet'!BF30</f>
        <v>0</v>
      </c>
      <c r="BT27" s="361">
        <f>'Grade Sheet'!BM30</f>
        <v>0</v>
      </c>
      <c r="BU27" s="367">
        <f t="shared" si="17"/>
        <v>0</v>
      </c>
      <c r="BV27" s="372">
        <f t="shared" si="6"/>
        <v>2</v>
      </c>
      <c r="BW27" s="369">
        <f t="shared" si="18"/>
        <v>0</v>
      </c>
      <c r="BX27" s="370"/>
      <c r="BY27" s="371">
        <f t="shared" si="7"/>
        <v>0</v>
      </c>
    </row>
    <row r="28" spans="1:77" s="373" customFormat="1" ht="15" customHeight="1">
      <c r="A28" s="356">
        <v>22</v>
      </c>
      <c r="B28" s="357">
        <f>CustomizedSchReg!C28</f>
        <v>0</v>
      </c>
      <c r="C28" s="357">
        <f>CustomizedSchReg!D28</f>
        <v>0</v>
      </c>
      <c r="D28" s="358">
        <f>CustomizedSchReg!F28</f>
        <v>0</v>
      </c>
      <c r="E28" s="359">
        <f>'Grade Sheet'!E31</f>
        <v>0</v>
      </c>
      <c r="F28" s="360">
        <f>'Grade Sheet'!L31</f>
        <v>0</v>
      </c>
      <c r="G28" s="361">
        <f>'Grade Sheet'!S31</f>
        <v>0</v>
      </c>
      <c r="H28" s="362">
        <f>'Grade Sheet'!Z31</f>
        <v>0</v>
      </c>
      <c r="I28" s="363">
        <f t="shared" si="8"/>
        <v>0</v>
      </c>
      <c r="J28" s="364">
        <f>'Grade Sheet'!AN31</f>
        <v>0</v>
      </c>
      <c r="K28" s="365">
        <f>'Grade Sheet'!AU31</f>
        <v>0</v>
      </c>
      <c r="L28" s="129">
        <f>'Grade Sheet'!BB31</f>
        <v>0</v>
      </c>
      <c r="M28" s="129">
        <f>'Grade Sheet'!BC31</f>
        <v>0</v>
      </c>
      <c r="N28" s="129">
        <f>'Grade Sheet'!BD31</f>
        <v>0</v>
      </c>
      <c r="O28" s="129">
        <f>'Grade Sheet'!BE31</f>
        <v>0</v>
      </c>
      <c r="P28" s="366">
        <f>'Grade Sheet'!BI31</f>
        <v>0</v>
      </c>
      <c r="Q28" s="367">
        <f t="shared" si="9"/>
        <v>0</v>
      </c>
      <c r="R28" s="368">
        <f t="shared" si="0"/>
        <v>2</v>
      </c>
      <c r="S28" s="369">
        <f t="shared" si="10"/>
        <v>0</v>
      </c>
      <c r="T28" s="370"/>
      <c r="U28" s="371">
        <f t="shared" si="1"/>
        <v>0</v>
      </c>
      <c r="V28" s="359">
        <f>'Grade Sheet'!V31</f>
        <v>0</v>
      </c>
      <c r="W28" s="360">
        <f>'Grade Sheet'!AC31</f>
        <v>0</v>
      </c>
      <c r="X28" s="361">
        <f>'Grade Sheet'!AJ31</f>
        <v>0</v>
      </c>
      <c r="Y28" s="362">
        <f>'Grade Sheet'!AQ31</f>
        <v>0</v>
      </c>
      <c r="Z28" s="363">
        <f t="shared" si="11"/>
        <v>0</v>
      </c>
      <c r="AA28" s="364">
        <f>'Grade Sheet'!BE31</f>
        <v>0</v>
      </c>
      <c r="AB28" s="365">
        <f>'Grade Sheet'!BL31</f>
        <v>0</v>
      </c>
      <c r="AC28" s="129">
        <f>'Grade Sheet'!BS31</f>
        <v>0</v>
      </c>
      <c r="AD28" s="129">
        <f>'Grade Sheet'!BT31</f>
        <v>0</v>
      </c>
      <c r="AE28" s="129" t="str">
        <f>'Grade Sheet'!BU31</f>
        <v>Failed</v>
      </c>
      <c r="AF28" s="129">
        <f>'Grade Sheet'!BV31</f>
        <v>0</v>
      </c>
      <c r="AG28" s="366">
        <f>'Grade Sheet'!BZ31</f>
        <v>0</v>
      </c>
      <c r="AH28" s="367">
        <f t="shared" si="12"/>
        <v>0</v>
      </c>
      <c r="AI28" s="368">
        <f t="shared" si="2"/>
        <v>2</v>
      </c>
      <c r="AJ28" s="359"/>
      <c r="AK28" s="360"/>
      <c r="AL28" s="361"/>
      <c r="AM28" s="360"/>
      <c r="AN28" s="363"/>
      <c r="AO28" s="360"/>
      <c r="AP28" s="360"/>
      <c r="AQ28" s="360"/>
      <c r="AR28" s="361"/>
      <c r="AS28" s="367"/>
      <c r="AT28" s="372"/>
      <c r="AU28" s="369"/>
      <c r="AV28" s="370"/>
      <c r="AW28" s="371">
        <f t="shared" si="3"/>
        <v>0</v>
      </c>
      <c r="AX28" s="359">
        <f>'Grade Sheet'!H31</f>
        <v>0</v>
      </c>
      <c r="AY28" s="360">
        <f>'Grade Sheet'!O31</f>
        <v>0</v>
      </c>
      <c r="AZ28" s="361">
        <f>'Grade Sheet'!V31</f>
        <v>0</v>
      </c>
      <c r="BA28" s="360">
        <f>'Grade Sheet'!AC31</f>
        <v>0</v>
      </c>
      <c r="BB28" s="363">
        <f t="shared" si="13"/>
        <v>0</v>
      </c>
      <c r="BC28" s="360">
        <f>'Grade Sheet'!AQ31</f>
        <v>0</v>
      </c>
      <c r="BD28" s="360">
        <f>'Grade Sheet'!AX31</f>
        <v>0</v>
      </c>
      <c r="BE28" s="360">
        <f>'Grade Sheet'!BE31</f>
        <v>0</v>
      </c>
      <c r="BF28" s="361">
        <f>'Grade Sheet'!BL31</f>
        <v>0</v>
      </c>
      <c r="BG28" s="367">
        <f t="shared" si="14"/>
        <v>0</v>
      </c>
      <c r="BH28" s="372">
        <f t="shared" si="4"/>
        <v>2</v>
      </c>
      <c r="BI28" s="369">
        <f t="shared" si="15"/>
        <v>0</v>
      </c>
      <c r="BJ28" s="370"/>
      <c r="BK28" s="371">
        <f t="shared" si="5"/>
        <v>0</v>
      </c>
      <c r="BL28" s="359">
        <f>'Grade Sheet'!I31</f>
        <v>0</v>
      </c>
      <c r="BM28" s="360">
        <f>'Grade Sheet'!P31</f>
        <v>0</v>
      </c>
      <c r="BN28" s="361">
        <f>'Grade Sheet'!W31</f>
        <v>0</v>
      </c>
      <c r="BO28" s="360">
        <f>'Grade Sheet'!AD31</f>
        <v>0</v>
      </c>
      <c r="BP28" s="363">
        <f t="shared" si="16"/>
        <v>0</v>
      </c>
      <c r="BQ28" s="360">
        <f>'Grade Sheet'!AR31</f>
        <v>0</v>
      </c>
      <c r="BR28" s="360">
        <f>'Grade Sheet'!AY31</f>
        <v>0</v>
      </c>
      <c r="BS28" s="360">
        <f>'Grade Sheet'!BF31</f>
        <v>0</v>
      </c>
      <c r="BT28" s="361">
        <f>'Grade Sheet'!BM31</f>
        <v>0</v>
      </c>
      <c r="BU28" s="367">
        <f t="shared" si="17"/>
        <v>0</v>
      </c>
      <c r="BV28" s="372">
        <f t="shared" si="6"/>
        <v>2</v>
      </c>
      <c r="BW28" s="369">
        <f t="shared" si="18"/>
        <v>0</v>
      </c>
      <c r="BX28" s="370"/>
      <c r="BY28" s="371">
        <f t="shared" si="7"/>
        <v>0</v>
      </c>
    </row>
    <row r="29" spans="1:77" s="373" customFormat="1" ht="15" customHeight="1">
      <c r="A29" s="356">
        <v>23</v>
      </c>
      <c r="B29" s="357">
        <f>CustomizedSchReg!C29</f>
        <v>0</v>
      </c>
      <c r="C29" s="357">
        <f>CustomizedSchReg!D29</f>
        <v>0</v>
      </c>
      <c r="D29" s="358">
        <f>CustomizedSchReg!F29</f>
        <v>0</v>
      </c>
      <c r="E29" s="359">
        <f>'Grade Sheet'!E32</f>
        <v>0</v>
      </c>
      <c r="F29" s="360">
        <f>'Grade Sheet'!L32</f>
        <v>0</v>
      </c>
      <c r="G29" s="361">
        <f>'Grade Sheet'!S32</f>
        <v>0</v>
      </c>
      <c r="H29" s="362">
        <f>'Grade Sheet'!Z32</f>
        <v>0</v>
      </c>
      <c r="I29" s="363">
        <f t="shared" si="8"/>
        <v>0</v>
      </c>
      <c r="J29" s="364">
        <f>'Grade Sheet'!AN32</f>
        <v>0</v>
      </c>
      <c r="K29" s="365">
        <f>'Grade Sheet'!AU32</f>
        <v>0</v>
      </c>
      <c r="L29" s="129">
        <f>'Grade Sheet'!BB32</f>
        <v>0</v>
      </c>
      <c r="M29" s="129">
        <f>'Grade Sheet'!BC32</f>
        <v>0</v>
      </c>
      <c r="N29" s="129">
        <f>'Grade Sheet'!BD32</f>
        <v>0</v>
      </c>
      <c r="O29" s="129">
        <f>'Grade Sheet'!BE32</f>
        <v>0</v>
      </c>
      <c r="P29" s="366">
        <f>'Grade Sheet'!BI32</f>
        <v>0</v>
      </c>
      <c r="Q29" s="367">
        <f t="shared" si="9"/>
        <v>0</v>
      </c>
      <c r="R29" s="368">
        <f t="shared" si="0"/>
        <v>2</v>
      </c>
      <c r="S29" s="369">
        <f t="shared" si="10"/>
        <v>0</v>
      </c>
      <c r="T29" s="370"/>
      <c r="U29" s="371">
        <f t="shared" si="1"/>
        <v>0</v>
      </c>
      <c r="V29" s="359">
        <f>'Grade Sheet'!V32</f>
        <v>0</v>
      </c>
      <c r="W29" s="360">
        <f>'Grade Sheet'!AC32</f>
        <v>0</v>
      </c>
      <c r="X29" s="361">
        <f>'Grade Sheet'!AJ32</f>
        <v>0</v>
      </c>
      <c r="Y29" s="362">
        <f>'Grade Sheet'!AQ32</f>
        <v>0</v>
      </c>
      <c r="Z29" s="363">
        <f t="shared" si="11"/>
        <v>0</v>
      </c>
      <c r="AA29" s="364">
        <f>'Grade Sheet'!BE32</f>
        <v>0</v>
      </c>
      <c r="AB29" s="365">
        <f>'Grade Sheet'!BL32</f>
        <v>0</v>
      </c>
      <c r="AC29" s="129">
        <f>'Grade Sheet'!BS32</f>
        <v>0</v>
      </c>
      <c r="AD29" s="129">
        <f>'Grade Sheet'!BT32</f>
        <v>0</v>
      </c>
      <c r="AE29" s="129" t="str">
        <f>'Grade Sheet'!BU32</f>
        <v>Failed</v>
      </c>
      <c r="AF29" s="129">
        <f>'Grade Sheet'!BV32</f>
        <v>0</v>
      </c>
      <c r="AG29" s="366">
        <f>'Grade Sheet'!BZ32</f>
        <v>0</v>
      </c>
      <c r="AH29" s="367">
        <f t="shared" si="12"/>
        <v>0</v>
      </c>
      <c r="AI29" s="368">
        <f t="shared" si="2"/>
        <v>2</v>
      </c>
      <c r="AJ29" s="359"/>
      <c r="AK29" s="360"/>
      <c r="AL29" s="361"/>
      <c r="AM29" s="360"/>
      <c r="AN29" s="363"/>
      <c r="AO29" s="360"/>
      <c r="AP29" s="360"/>
      <c r="AQ29" s="360"/>
      <c r="AR29" s="361"/>
      <c r="AS29" s="367"/>
      <c r="AT29" s="372"/>
      <c r="AU29" s="369"/>
      <c r="AV29" s="370"/>
      <c r="AW29" s="371">
        <f t="shared" si="3"/>
        <v>0</v>
      </c>
      <c r="AX29" s="359">
        <f>'Grade Sheet'!H32</f>
        <v>0</v>
      </c>
      <c r="AY29" s="360">
        <f>'Grade Sheet'!O32</f>
        <v>0</v>
      </c>
      <c r="AZ29" s="361">
        <f>'Grade Sheet'!V32</f>
        <v>0</v>
      </c>
      <c r="BA29" s="360">
        <f>'Grade Sheet'!AC32</f>
        <v>0</v>
      </c>
      <c r="BB29" s="363">
        <f t="shared" si="13"/>
        <v>0</v>
      </c>
      <c r="BC29" s="360">
        <f>'Grade Sheet'!AQ32</f>
        <v>0</v>
      </c>
      <c r="BD29" s="360">
        <f>'Grade Sheet'!AX32</f>
        <v>0</v>
      </c>
      <c r="BE29" s="360">
        <f>'Grade Sheet'!BE32</f>
        <v>0</v>
      </c>
      <c r="BF29" s="361">
        <f>'Grade Sheet'!BL32</f>
        <v>0</v>
      </c>
      <c r="BG29" s="367">
        <f t="shared" si="14"/>
        <v>0</v>
      </c>
      <c r="BH29" s="372">
        <f t="shared" si="4"/>
        <v>2</v>
      </c>
      <c r="BI29" s="369">
        <f t="shared" si="15"/>
        <v>0</v>
      </c>
      <c r="BJ29" s="370"/>
      <c r="BK29" s="371">
        <f t="shared" si="5"/>
        <v>0</v>
      </c>
      <c r="BL29" s="359">
        <f>'Grade Sheet'!I32</f>
        <v>0</v>
      </c>
      <c r="BM29" s="360">
        <f>'Grade Sheet'!P32</f>
        <v>0</v>
      </c>
      <c r="BN29" s="361">
        <f>'Grade Sheet'!W32</f>
        <v>0</v>
      </c>
      <c r="BO29" s="360">
        <f>'Grade Sheet'!AD32</f>
        <v>0</v>
      </c>
      <c r="BP29" s="363">
        <f t="shared" si="16"/>
        <v>0</v>
      </c>
      <c r="BQ29" s="360">
        <f>'Grade Sheet'!AR32</f>
        <v>0</v>
      </c>
      <c r="BR29" s="360">
        <f>'Grade Sheet'!AY32</f>
        <v>0</v>
      </c>
      <c r="BS29" s="360">
        <f>'Grade Sheet'!BF32</f>
        <v>0</v>
      </c>
      <c r="BT29" s="361">
        <f>'Grade Sheet'!BM32</f>
        <v>0</v>
      </c>
      <c r="BU29" s="367">
        <f t="shared" si="17"/>
        <v>0</v>
      </c>
      <c r="BV29" s="372">
        <f t="shared" si="6"/>
        <v>2</v>
      </c>
      <c r="BW29" s="369">
        <f t="shared" si="18"/>
        <v>0</v>
      </c>
      <c r="BX29" s="370"/>
      <c r="BY29" s="371">
        <f t="shared" si="7"/>
        <v>0</v>
      </c>
    </row>
    <row r="30" spans="1:77" s="373" customFormat="1" ht="15" customHeight="1">
      <c r="A30" s="356">
        <v>24</v>
      </c>
      <c r="B30" s="357">
        <f>CustomizedSchReg!C30</f>
        <v>0</v>
      </c>
      <c r="C30" s="357">
        <f>CustomizedSchReg!D30</f>
        <v>0</v>
      </c>
      <c r="D30" s="358">
        <f>CustomizedSchReg!F30</f>
        <v>0</v>
      </c>
      <c r="E30" s="359">
        <f>'Grade Sheet'!E35</f>
        <v>0</v>
      </c>
      <c r="F30" s="360">
        <f>'Grade Sheet'!L35</f>
        <v>0</v>
      </c>
      <c r="G30" s="361">
        <f>'Grade Sheet'!S35</f>
        <v>0</v>
      </c>
      <c r="H30" s="362">
        <f>'Grade Sheet'!Z35</f>
        <v>0</v>
      </c>
      <c r="I30" s="363">
        <f>(J30*1.2+K30*1.2+L30*1.2+P30*0.9)/4.5</f>
        <v>0</v>
      </c>
      <c r="J30" s="364">
        <f>'Grade Sheet'!AN35</f>
        <v>0</v>
      </c>
      <c r="K30" s="365">
        <f>'Grade Sheet'!AU35</f>
        <v>0</v>
      </c>
      <c r="L30" s="129">
        <f>'Grade Sheet'!BB33</f>
        <v>0</v>
      </c>
      <c r="M30" s="129">
        <f>'Grade Sheet'!BC33</f>
        <v>0</v>
      </c>
      <c r="N30" s="129">
        <f>'Grade Sheet'!BD33</f>
        <v>0</v>
      </c>
      <c r="O30" s="129">
        <f>'Grade Sheet'!BE33</f>
        <v>0</v>
      </c>
      <c r="P30" s="366">
        <f>'Grade Sheet'!BI35</f>
        <v>0</v>
      </c>
      <c r="Q30" s="367">
        <f>(E30*1.2+F30*1.5+G30*1.5+H30*1.8+J30*1.2+K30*1.2+L30*1.2+P30*0.9)/10.5</f>
        <v>0</v>
      </c>
      <c r="R30" s="368">
        <f>RANK(Q30,$Q$7:$Q$51,0)</f>
        <v>2</v>
      </c>
      <c r="S30" s="369">
        <f>(J30*1.2+K30*1.2+L30*1.2+P30*0.9)/4.5</f>
        <v>0</v>
      </c>
      <c r="T30" s="370"/>
      <c r="U30" s="371">
        <f>(E30*1.2+F30*1.5+G30*1.5+H30*1.8+T30*4.5)/10.5</f>
        <v>0</v>
      </c>
      <c r="V30" s="359">
        <f>'Grade Sheet'!V35</f>
        <v>0</v>
      </c>
      <c r="W30" s="360">
        <f>'Grade Sheet'!AC35</f>
        <v>0</v>
      </c>
      <c r="X30" s="361">
        <f>'Grade Sheet'!AJ35</f>
        <v>0</v>
      </c>
      <c r="Y30" s="362">
        <f>'Grade Sheet'!AQ35</f>
        <v>0</v>
      </c>
      <c r="Z30" s="363">
        <f>(AA30*1.2+AB30*1.2+AC30*1.2+AG30*0.9)/4.5</f>
        <v>0</v>
      </c>
      <c r="AA30" s="364">
        <f>'Grade Sheet'!BE35</f>
        <v>0</v>
      </c>
      <c r="AB30" s="365">
        <f>'Grade Sheet'!BL35</f>
        <v>0</v>
      </c>
      <c r="AC30" s="129">
        <f>'Grade Sheet'!BS33</f>
        <v>0</v>
      </c>
      <c r="AD30" s="129">
        <f>'Grade Sheet'!BT33</f>
        <v>0</v>
      </c>
      <c r="AE30" s="129" t="str">
        <f>'Grade Sheet'!BU33</f>
        <v>Failed</v>
      </c>
      <c r="AF30" s="129">
        <f>'Grade Sheet'!BV33</f>
        <v>0</v>
      </c>
      <c r="AG30" s="366">
        <f>'Grade Sheet'!BZ35</f>
        <v>0</v>
      </c>
      <c r="AH30" s="367">
        <f>(V30*1.2+W30*1.5+X30*1.5+Y30*1.8+AA30*1.2+AB30*1.2+AC30*1.2+AG30*0.9)/10.5</f>
        <v>0</v>
      </c>
      <c r="AI30" s="368">
        <f>RANK(AH30,$Q$7:$Q$51,0)</f>
        <v>2</v>
      </c>
      <c r="AJ30" s="359"/>
      <c r="AK30" s="360"/>
      <c r="AL30" s="361"/>
      <c r="AM30" s="360"/>
      <c r="AN30" s="363"/>
      <c r="AO30" s="360"/>
      <c r="AP30" s="360"/>
      <c r="AQ30" s="360"/>
      <c r="AR30" s="361"/>
      <c r="AS30" s="367"/>
      <c r="AT30" s="372"/>
      <c r="AU30" s="369"/>
      <c r="AV30" s="370"/>
      <c r="AW30" s="371">
        <f>(AJ30*1.2+AK30*1.5+AL30*1.5+AM30*1.8+AV30*4.5)/10.5</f>
        <v>0</v>
      </c>
      <c r="AX30" s="359">
        <f>'Grade Sheet'!H35</f>
        <v>0</v>
      </c>
      <c r="AY30" s="360">
        <f>'Grade Sheet'!O35</f>
        <v>0</v>
      </c>
      <c r="AZ30" s="361">
        <f>'Grade Sheet'!V35</f>
        <v>0</v>
      </c>
      <c r="BA30" s="360">
        <f>'Grade Sheet'!AC35</f>
        <v>0</v>
      </c>
      <c r="BB30" s="363">
        <f>(BC30*1.2+BD30*1.2+BE30*1.2+BF30*0.9)/4.5</f>
        <v>0</v>
      </c>
      <c r="BC30" s="360">
        <f>'Grade Sheet'!AQ35</f>
        <v>0</v>
      </c>
      <c r="BD30" s="360">
        <f>'Grade Sheet'!AX35</f>
        <v>0</v>
      </c>
      <c r="BE30" s="360">
        <f>'Grade Sheet'!BE35</f>
        <v>0</v>
      </c>
      <c r="BF30" s="361">
        <f>'Grade Sheet'!BL35</f>
        <v>0</v>
      </c>
      <c r="BG30" s="367">
        <f>(AX30*1.2+AY30*1.5+AZ30*1.5+BA30*1.8+BC30*1.2+BD30*1.2+BE30*1.2+BF30*0.9)/10.5</f>
        <v>0</v>
      </c>
      <c r="BH30" s="372">
        <f>RANK(BG30,$BG$7:$BG$51,0)</f>
        <v>2</v>
      </c>
      <c r="BI30" s="369">
        <f>(BC30*1.2+BD30*1.2+BE30*1.2+BF30*0.9)/4.5</f>
        <v>0</v>
      </c>
      <c r="BJ30" s="370"/>
      <c r="BK30" s="371">
        <f>(AX30*1.2+AY30*1.5+AZ30*1.5+BA30*1.8+BJ30*4.5)/10.5</f>
        <v>0</v>
      </c>
      <c r="BL30" s="359">
        <f>'Grade Sheet'!I35</f>
        <v>0</v>
      </c>
      <c r="BM30" s="360">
        <f>'Grade Sheet'!P35</f>
        <v>0</v>
      </c>
      <c r="BN30" s="361">
        <f>'Grade Sheet'!W35</f>
        <v>0</v>
      </c>
      <c r="BO30" s="360">
        <f>'Grade Sheet'!AD35</f>
        <v>0</v>
      </c>
      <c r="BP30" s="363">
        <f>(BQ30*1.2+BR30*1.2+BS30*1.2+BT30*0.9)/4.5</f>
        <v>0</v>
      </c>
      <c r="BQ30" s="360">
        <f>'Grade Sheet'!AR35</f>
        <v>0</v>
      </c>
      <c r="BR30" s="360">
        <f>'Grade Sheet'!AY35</f>
        <v>0</v>
      </c>
      <c r="BS30" s="360">
        <f>'Grade Sheet'!BF35</f>
        <v>0</v>
      </c>
      <c r="BT30" s="361">
        <f>'Grade Sheet'!BM35</f>
        <v>0</v>
      </c>
      <c r="BU30" s="367">
        <f>(BL30*1.2+BM30*1.5+BN30*1.5+BO30*1.8+BQ30*1.2+BR30*1.2+BS30*1.2+BT30*0.9)/10.5</f>
        <v>0</v>
      </c>
      <c r="BV30" s="372">
        <f>RANK(BU30,$BU$7:$BU$51,0)</f>
        <v>2</v>
      </c>
      <c r="BW30" s="369">
        <f>(BQ30*1.2+BR30*1.2+BS30*1.2+BT30*0.9)/4.5</f>
        <v>0</v>
      </c>
      <c r="BX30" s="370"/>
      <c r="BY30" s="371">
        <f>(BL30*1.2+BM30*1.5+BN30*1.5+BO30*1.8+BX30*4.5)/10.5</f>
        <v>0</v>
      </c>
    </row>
    <row r="31" spans="1:77" s="373" customFormat="1" ht="15" customHeight="1" thickBot="1">
      <c r="A31" s="356">
        <v>25</v>
      </c>
      <c r="B31" s="357">
        <f>CustomizedSchReg!C31</f>
        <v>0</v>
      </c>
      <c r="C31" s="357">
        <f>CustomizedSchReg!D31</f>
        <v>0</v>
      </c>
      <c r="D31" s="358">
        <f>CustomizedSchReg!F31</f>
        <v>0</v>
      </c>
      <c r="E31" s="359">
        <f>'Grade Sheet'!E36</f>
        <v>0</v>
      </c>
      <c r="F31" s="360">
        <f>'Grade Sheet'!L36</f>
        <v>0</v>
      </c>
      <c r="G31" s="361">
        <f>'Grade Sheet'!S36</f>
        <v>0</v>
      </c>
      <c r="H31" s="362">
        <f>'Grade Sheet'!Z36</f>
        <v>0</v>
      </c>
      <c r="I31" s="363">
        <f>(J31*1.2+K31*1.2+L31*1.2+P31*0.9)/4.5</f>
        <v>0</v>
      </c>
      <c r="J31" s="364">
        <f>'Grade Sheet'!AN36</f>
        <v>0</v>
      </c>
      <c r="K31" s="365">
        <f>'Grade Sheet'!AU36</f>
        <v>0</v>
      </c>
      <c r="L31" s="129">
        <f>'Grade Sheet'!BB34</f>
        <v>0</v>
      </c>
      <c r="M31" s="129">
        <f>'Grade Sheet'!BC34</f>
        <v>0</v>
      </c>
      <c r="N31" s="129">
        <f>'Grade Sheet'!BD34</f>
        <v>0</v>
      </c>
      <c r="O31" s="129">
        <f>'Grade Sheet'!BE34</f>
        <v>0</v>
      </c>
      <c r="P31" s="366">
        <f>'Grade Sheet'!BI36</f>
        <v>0</v>
      </c>
      <c r="Q31" s="367">
        <f>(E31*1.2+F31*1.5+G31*1.5+H31*1.8+J31*1.2+K31*1.2+L31*1.2+P31*0.9)/10.5</f>
        <v>0</v>
      </c>
      <c r="R31" s="368">
        <f>RANK(Q31,$Q$7:$Q$51,0)</f>
        <v>2</v>
      </c>
      <c r="S31" s="369">
        <f>(J31*1.2+K31*1.2+L31*1.2+P31*0.9)/4.5</f>
        <v>0</v>
      </c>
      <c r="T31" s="370"/>
      <c r="U31" s="371">
        <f>(E31*1.2+F31*1.5+G31*1.5+H31*1.8+T31*4.5)/10.5</f>
        <v>0</v>
      </c>
      <c r="V31" s="359">
        <f>'Grade Sheet'!V36</f>
        <v>0</v>
      </c>
      <c r="W31" s="360">
        <f>'Grade Sheet'!AC36</f>
        <v>0</v>
      </c>
      <c r="X31" s="361">
        <f>'Grade Sheet'!AJ36</f>
        <v>0</v>
      </c>
      <c r="Y31" s="362">
        <f>'Grade Sheet'!AQ36</f>
        <v>0</v>
      </c>
      <c r="Z31" s="363">
        <f>(AA31*1.2+AB31*1.2+AC31*1.2+AG31*0.9)/4.5</f>
        <v>0</v>
      </c>
      <c r="AA31" s="364">
        <f>'Grade Sheet'!BE36</f>
        <v>0</v>
      </c>
      <c r="AB31" s="365">
        <f>'Grade Sheet'!BL36</f>
        <v>0</v>
      </c>
      <c r="AC31" s="129">
        <f>'Grade Sheet'!BS34</f>
        <v>0</v>
      </c>
      <c r="AD31" s="129">
        <f>'Grade Sheet'!BT34</f>
        <v>0</v>
      </c>
      <c r="AE31" s="129" t="str">
        <f>'Grade Sheet'!BU34</f>
        <v>Failed</v>
      </c>
      <c r="AF31" s="129">
        <f>'Grade Sheet'!BV34</f>
        <v>0</v>
      </c>
      <c r="AG31" s="366">
        <f>'Grade Sheet'!BZ36</f>
        <v>0</v>
      </c>
      <c r="AH31" s="367">
        <f>(V31*1.2+W31*1.5+X31*1.5+Y31*1.8+AA31*1.2+AB31*1.2+AC31*1.2+AG31*0.9)/10.5</f>
        <v>0</v>
      </c>
      <c r="AI31" s="368">
        <f>RANK(AH31,$Q$7:$Q$51,0)</f>
        <v>2</v>
      </c>
      <c r="AJ31" s="359"/>
      <c r="AK31" s="360"/>
      <c r="AL31" s="361"/>
      <c r="AM31" s="360"/>
      <c r="AN31" s="363"/>
      <c r="AO31" s="360"/>
      <c r="AP31" s="360"/>
      <c r="AQ31" s="360"/>
      <c r="AR31" s="361"/>
      <c r="AS31" s="367"/>
      <c r="AT31" s="372"/>
      <c r="AU31" s="369"/>
      <c r="AV31" s="370"/>
      <c r="AW31" s="371">
        <f>(AJ31*1.2+AK31*1.5+AL31*1.5+AM31*1.8+AV31*4.5)/10.5</f>
        <v>0</v>
      </c>
      <c r="AX31" s="359">
        <f>'Grade Sheet'!H36</f>
        <v>0</v>
      </c>
      <c r="AY31" s="360">
        <f>'Grade Sheet'!O36</f>
        <v>0</v>
      </c>
      <c r="AZ31" s="361">
        <f>'Grade Sheet'!V36</f>
        <v>0</v>
      </c>
      <c r="BA31" s="360">
        <f>'Grade Sheet'!AC36</f>
        <v>0</v>
      </c>
      <c r="BB31" s="363">
        <f>(BC31*1.2+BD31*1.2+BE31*1.2+BF31*0.9)/4.5</f>
        <v>0</v>
      </c>
      <c r="BC31" s="360">
        <f>'Grade Sheet'!AQ36</f>
        <v>0</v>
      </c>
      <c r="BD31" s="360">
        <f>'Grade Sheet'!AX36</f>
        <v>0</v>
      </c>
      <c r="BE31" s="360">
        <f>'Grade Sheet'!BE36</f>
        <v>0</v>
      </c>
      <c r="BF31" s="361">
        <f>'Grade Sheet'!BL36</f>
        <v>0</v>
      </c>
      <c r="BG31" s="367">
        <f>(AX31*1.2+AY31*1.5+AZ31*1.5+BA31*1.8+BC31*1.2+BD31*1.2+BE31*1.2+BF31*0.9)/10.5</f>
        <v>0</v>
      </c>
      <c r="BH31" s="372">
        <f>RANK(BG31,$BG$7:$BG$51,0)</f>
        <v>2</v>
      </c>
      <c r="BI31" s="369">
        <f>(BC31*1.2+BD31*1.2+BE31*1.2+BF31*0.9)/4.5</f>
        <v>0</v>
      </c>
      <c r="BJ31" s="370"/>
      <c r="BK31" s="371">
        <f>(AX31*1.2+AY31*1.5+AZ31*1.5+BA31*1.8+BJ31*4.5)/10.5</f>
        <v>0</v>
      </c>
      <c r="BL31" s="359">
        <f>'Grade Sheet'!I36</f>
        <v>0</v>
      </c>
      <c r="BM31" s="360">
        <f>'Grade Sheet'!P36</f>
        <v>0</v>
      </c>
      <c r="BN31" s="361">
        <f>'Grade Sheet'!W36</f>
        <v>0</v>
      </c>
      <c r="BO31" s="360">
        <f>'Grade Sheet'!AD36</f>
        <v>0</v>
      </c>
      <c r="BP31" s="363">
        <f>(BQ31*1.2+BR31*1.2+BS31*1.2+BT31*0.9)/4.5</f>
        <v>0</v>
      </c>
      <c r="BQ31" s="360">
        <f>'Grade Sheet'!AR36</f>
        <v>0</v>
      </c>
      <c r="BR31" s="360">
        <f>'Grade Sheet'!AY36</f>
        <v>0</v>
      </c>
      <c r="BS31" s="360">
        <f>'Grade Sheet'!BF36</f>
        <v>0</v>
      </c>
      <c r="BT31" s="361">
        <f>'Grade Sheet'!BM36</f>
        <v>0</v>
      </c>
      <c r="BU31" s="367">
        <f>(BL31*1.2+BM31*1.5+BN31*1.5+BO31*1.8+BQ31*1.2+BR31*1.2+BS31*1.2+BT31*0.9)/10.5</f>
        <v>0</v>
      </c>
      <c r="BV31" s="372">
        <f>RANK(BU31,$BU$7:$BU$51,0)</f>
        <v>2</v>
      </c>
      <c r="BW31" s="369">
        <f>(BQ31*1.2+BR31*1.2+BS31*1.2+BT31*0.9)/4.5</f>
        <v>0</v>
      </c>
      <c r="BX31" s="370"/>
      <c r="BY31" s="371">
        <f>(BL31*1.2+BM31*1.5+BN31*1.5+BO31*1.8+BX31*4.5)/10.5</f>
        <v>0</v>
      </c>
    </row>
    <row r="32" spans="1:77" s="373" customFormat="1" ht="15" customHeight="1" thickBot="1">
      <c r="A32" s="374"/>
      <c r="B32" s="375" t="s">
        <v>236</v>
      </c>
      <c r="C32" s="376"/>
      <c r="D32" s="377"/>
      <c r="E32" s="378"/>
      <c r="F32" s="379"/>
      <c r="G32" s="379"/>
      <c r="H32" s="379"/>
      <c r="I32" s="380"/>
      <c r="J32" s="379"/>
      <c r="K32" s="379"/>
      <c r="L32" s="379"/>
      <c r="M32" s="379"/>
      <c r="N32" s="379"/>
      <c r="O32" s="379"/>
      <c r="P32" s="379"/>
      <c r="Q32" s="381"/>
      <c r="R32" s="382"/>
      <c r="S32" s="369"/>
      <c r="T32" s="370"/>
      <c r="U32" s="371"/>
      <c r="V32" s="378"/>
      <c r="W32" s="379"/>
      <c r="X32" s="379"/>
      <c r="Y32" s="379"/>
      <c r="Z32" s="380"/>
      <c r="AA32" s="379"/>
      <c r="AB32" s="379"/>
      <c r="AC32" s="379"/>
      <c r="AD32" s="379"/>
      <c r="AE32" s="379"/>
      <c r="AF32" s="379"/>
      <c r="AG32" s="379"/>
      <c r="AH32" s="381"/>
      <c r="AI32" s="382"/>
      <c r="AJ32" s="378"/>
      <c r="AK32" s="379"/>
      <c r="AL32" s="379"/>
      <c r="AM32" s="379"/>
      <c r="AN32" s="380"/>
      <c r="AO32" s="379"/>
      <c r="AP32" s="379"/>
      <c r="AQ32" s="379"/>
      <c r="AR32" s="379"/>
      <c r="AS32" s="381"/>
      <c r="AT32" s="383"/>
      <c r="AU32" s="369"/>
      <c r="AV32" s="370"/>
      <c r="AW32" s="371"/>
      <c r="AX32" s="378"/>
      <c r="AY32" s="379"/>
      <c r="AZ32" s="379"/>
      <c r="BA32" s="379"/>
      <c r="BB32" s="380"/>
      <c r="BC32" s="379"/>
      <c r="BD32" s="379"/>
      <c r="BE32" s="379"/>
      <c r="BF32" s="379"/>
      <c r="BG32" s="381"/>
      <c r="BH32" s="383"/>
      <c r="BI32" s="369"/>
      <c r="BJ32" s="370"/>
      <c r="BK32" s="371"/>
      <c r="BL32" s="378"/>
      <c r="BM32" s="379"/>
      <c r="BN32" s="379"/>
      <c r="BO32" s="379"/>
      <c r="BP32" s="380"/>
      <c r="BQ32" s="379"/>
      <c r="BR32" s="379"/>
      <c r="BS32" s="379"/>
      <c r="BT32" s="379"/>
      <c r="BU32" s="381"/>
      <c r="BV32" s="383"/>
      <c r="BW32" s="369"/>
      <c r="BX32" s="370"/>
      <c r="BY32" s="371"/>
    </row>
    <row r="33" spans="1:77" s="373" customFormat="1" ht="15" customHeight="1">
      <c r="A33" s="384">
        <v>1</v>
      </c>
      <c r="B33" s="357" t="str">
        <f>CustomizedSchReg!C33</f>
        <v>ABAD</v>
      </c>
      <c r="C33" s="357" t="str">
        <f>CustomizedSchReg!D33</f>
        <v>Alrose Hazel Gay</v>
      </c>
      <c r="D33" s="358" t="str">
        <f>CustomizedSchReg!F33</f>
        <v>V.</v>
      </c>
      <c r="E33" s="359">
        <f>'Grade Sheet'!E36</f>
        <v>0</v>
      </c>
      <c r="F33" s="360">
        <f>'Grade Sheet'!L36</f>
        <v>0</v>
      </c>
      <c r="G33" s="361">
        <f>'Grade Sheet'!S36</f>
        <v>0</v>
      </c>
      <c r="H33" s="362">
        <f>'Grade Sheet'!Z36</f>
        <v>0</v>
      </c>
      <c r="I33" s="363">
        <f>(J33*1.2+K33*1.2+L33*1.2+P33*0.9)/4.5</f>
        <v>0</v>
      </c>
      <c r="J33" s="364">
        <f>'Grade Sheet'!AN36</f>
        <v>0</v>
      </c>
      <c r="K33" s="365">
        <f>'Grade Sheet'!AU36</f>
        <v>0</v>
      </c>
      <c r="L33" s="360">
        <f>'Grade Sheet'!BB36</f>
        <v>0</v>
      </c>
      <c r="M33" s="362"/>
      <c r="N33" s="362"/>
      <c r="O33" s="362"/>
      <c r="P33" s="366">
        <f>'Grade Sheet'!BI36</f>
        <v>0</v>
      </c>
      <c r="Q33" s="385">
        <f>(E33*1.2+F33*1.5+G33*1.5+H33*1.8+J33*1.2+K33*1.2+L33*1.2+P33*0.9)/10.5</f>
        <v>0</v>
      </c>
      <c r="R33" s="368">
        <f aca="true" t="shared" si="19" ref="R33:R51">RANK(Q33,$Q$7:$Q$51,0)</f>
        <v>2</v>
      </c>
      <c r="S33" s="369">
        <f t="shared" si="10"/>
        <v>0</v>
      </c>
      <c r="T33" s="370"/>
      <c r="U33" s="371">
        <f aca="true" t="shared" si="20" ref="U33:U51">(E33*1.2+F33*1.5+G33*1.5+H33*1.8+T33*4.5)/10.5</f>
        <v>0</v>
      </c>
      <c r="V33" s="359">
        <f>'Grade Sheet'!V36</f>
        <v>0</v>
      </c>
      <c r="W33" s="360">
        <f>'Grade Sheet'!AC36</f>
        <v>0</v>
      </c>
      <c r="X33" s="361">
        <f>'Grade Sheet'!AJ36</f>
        <v>0</v>
      </c>
      <c r="Y33" s="362">
        <f>'Grade Sheet'!AQ36</f>
        <v>0</v>
      </c>
      <c r="Z33" s="363">
        <f>(AA33*1.2+AB33*1.2+AC33*1.2+AG33*0.9)/4.5</f>
        <v>0</v>
      </c>
      <c r="AA33" s="364">
        <f>'Grade Sheet'!BE36</f>
        <v>0</v>
      </c>
      <c r="AB33" s="365">
        <f>'Grade Sheet'!BL36</f>
        <v>0</v>
      </c>
      <c r="AC33" s="360">
        <f>'Grade Sheet'!BS36</f>
        <v>0</v>
      </c>
      <c r="AD33" s="362"/>
      <c r="AE33" s="362"/>
      <c r="AF33" s="362"/>
      <c r="AG33" s="366">
        <f>'Grade Sheet'!BZ36</f>
        <v>0</v>
      </c>
      <c r="AH33" s="385">
        <f>(V33*1.2+W33*1.5+X33*1.5+Y33*1.8+AA33*1.2+AB33*1.2+AC33*1.2+AG33*0.9)/10.5</f>
        <v>0</v>
      </c>
      <c r="AI33" s="368">
        <f aca="true" t="shared" si="21" ref="AI33:AI57">RANK(AH33,$Q$7:$Q$51,0)</f>
        <v>2</v>
      </c>
      <c r="AJ33" s="359"/>
      <c r="AK33" s="360"/>
      <c r="AL33" s="361"/>
      <c r="AM33" s="360"/>
      <c r="AN33" s="363"/>
      <c r="AO33" s="360"/>
      <c r="AP33" s="360"/>
      <c r="AQ33" s="360"/>
      <c r="AR33" s="361"/>
      <c r="AS33" s="385"/>
      <c r="AT33" s="372"/>
      <c r="AU33" s="369"/>
      <c r="AV33" s="370"/>
      <c r="AW33" s="371">
        <f aca="true" t="shared" si="22" ref="AW33:AW51">(AJ33*1.2+AK33*1.5+AL33*1.5+AM33*1.8+AV33*4.5)/10.5</f>
        <v>0</v>
      </c>
      <c r="AX33" s="359">
        <f>'Grade Sheet'!H36</f>
        <v>0</v>
      </c>
      <c r="AY33" s="360">
        <f>'Grade Sheet'!O36</f>
        <v>0</v>
      </c>
      <c r="AZ33" s="361">
        <f>'Grade Sheet'!V36</f>
        <v>0</v>
      </c>
      <c r="BA33" s="360">
        <f>'Grade Sheet'!AC36</f>
        <v>0</v>
      </c>
      <c r="BB33" s="363">
        <f>(BC33*1.2+BD33*1.2+BE33*1.2+BF33*0.9)/4.5</f>
        <v>0</v>
      </c>
      <c r="BC33" s="360">
        <f>'Grade Sheet'!AQ36</f>
        <v>0</v>
      </c>
      <c r="BD33" s="360">
        <f>'Grade Sheet'!AX36</f>
        <v>0</v>
      </c>
      <c r="BE33" s="360">
        <f>'Grade Sheet'!BE36</f>
        <v>0</v>
      </c>
      <c r="BF33" s="361">
        <f>'Grade Sheet'!BL36</f>
        <v>0</v>
      </c>
      <c r="BG33" s="385">
        <f>(AX33*1.2+AY33*1.5+AZ33*1.5+BA33*1.8+BC33*1.2+BD33*1.2+BE33*1.2+BF33*0.9)/10.5</f>
        <v>0</v>
      </c>
      <c r="BH33" s="372">
        <f aca="true" t="shared" si="23" ref="BH33:BH51">RANK(BG33,$BG$7:$BG$51,0)</f>
        <v>2</v>
      </c>
      <c r="BI33" s="369">
        <f aca="true" t="shared" si="24" ref="BI33:BI51">(BC33*1.2+BD33*1.2+BE33*1.2+BF33*0.9)/4.5</f>
        <v>0</v>
      </c>
      <c r="BJ33" s="370"/>
      <c r="BK33" s="371">
        <f aca="true" t="shared" si="25" ref="BK33:BK51">(AX33*1.2+AY33*1.5+AZ33*1.5+BA33*1.8+BJ33*4.5)/10.5</f>
        <v>0</v>
      </c>
      <c r="BL33" s="359">
        <f>'Grade Sheet'!I36</f>
        <v>0</v>
      </c>
      <c r="BM33" s="360">
        <f>'Grade Sheet'!P36</f>
        <v>0</v>
      </c>
      <c r="BN33" s="361">
        <f>'Grade Sheet'!W36</f>
        <v>0</v>
      </c>
      <c r="BO33" s="360">
        <f>'Grade Sheet'!AD36</f>
        <v>0</v>
      </c>
      <c r="BP33" s="363">
        <f>(BQ33*1.2+BR33*1.2+BS33*1.2+BT33*0.9)/4.5</f>
        <v>0</v>
      </c>
      <c r="BQ33" s="360">
        <f>'Grade Sheet'!AR36</f>
        <v>0</v>
      </c>
      <c r="BR33" s="360">
        <f>'Grade Sheet'!AY36</f>
        <v>0</v>
      </c>
      <c r="BS33" s="360">
        <f>'Grade Sheet'!BF36</f>
        <v>0</v>
      </c>
      <c r="BT33" s="361">
        <f>'Grade Sheet'!BM36</f>
        <v>0</v>
      </c>
      <c r="BU33" s="385">
        <f>(BL33*1.2+BM33*1.5+BN33*1.5+BO33*1.8+BQ33*1.2+BR33*1.2+BS33*1.2+BT33*0.9)/10.5</f>
        <v>0</v>
      </c>
      <c r="BV33" s="372">
        <f aca="true" t="shared" si="26" ref="BV33:BV51">RANK(BU33,$BU$7:$BU$51,0)</f>
        <v>2</v>
      </c>
      <c r="BW33" s="369">
        <f aca="true" t="shared" si="27" ref="BW33:BW51">(BQ33*1.2+BR33*1.2+BS33*1.2+BT33*0.9)/4.5</f>
        <v>0</v>
      </c>
      <c r="BX33" s="370"/>
      <c r="BY33" s="371">
        <f aca="true" t="shared" si="28" ref="BY33:BY51">(BL33*1.2+BM33*1.5+BN33*1.5+BO33*1.8+BX33*4.5)/10.5</f>
        <v>0</v>
      </c>
    </row>
    <row r="34" spans="1:77" s="373" customFormat="1" ht="15" customHeight="1">
      <c r="A34" s="356">
        <v>2</v>
      </c>
      <c r="B34" s="357" t="str">
        <f>CustomizedSchReg!C34</f>
        <v>ANTO</v>
      </c>
      <c r="C34" s="357" t="str">
        <f>CustomizedSchReg!D34</f>
        <v>Alretz Dawn</v>
      </c>
      <c r="D34" s="358" t="str">
        <f>CustomizedSchReg!F34</f>
        <v>E.</v>
      </c>
      <c r="E34" s="359">
        <f>'Grade Sheet'!E37</f>
        <v>0</v>
      </c>
      <c r="F34" s="360">
        <f>'Grade Sheet'!L37</f>
        <v>0</v>
      </c>
      <c r="G34" s="361">
        <f>'Grade Sheet'!S37</f>
        <v>0</v>
      </c>
      <c r="H34" s="362">
        <f>'Grade Sheet'!Z37</f>
        <v>0</v>
      </c>
      <c r="I34" s="363">
        <f>(J34*1.2+K34*1.2+L34*1.2+P34*0.9)/4.5</f>
        <v>0</v>
      </c>
      <c r="J34" s="364">
        <f>'Grade Sheet'!AN37</f>
        <v>0</v>
      </c>
      <c r="K34" s="365">
        <f>'Grade Sheet'!AU37</f>
        <v>0</v>
      </c>
      <c r="L34" s="360">
        <f>'Grade Sheet'!BB37</f>
        <v>0</v>
      </c>
      <c r="M34" s="362"/>
      <c r="N34" s="362"/>
      <c r="O34" s="362"/>
      <c r="P34" s="366">
        <f>'Grade Sheet'!BI37</f>
        <v>0</v>
      </c>
      <c r="Q34" s="367">
        <f aca="true" t="shared" si="29" ref="Q34:Q51">(E34*1.2+F34*1.5+G34*1.5+H34*1.8+J34*1.2+K34*1.2+L34*1.2+P34*0.9)/10.5</f>
        <v>0</v>
      </c>
      <c r="R34" s="368">
        <f t="shared" si="19"/>
        <v>2</v>
      </c>
      <c r="S34" s="369">
        <f t="shared" si="10"/>
        <v>0</v>
      </c>
      <c r="T34" s="370"/>
      <c r="U34" s="371">
        <f t="shared" si="20"/>
        <v>0</v>
      </c>
      <c r="V34" s="359">
        <f>'Grade Sheet'!V37</f>
        <v>0</v>
      </c>
      <c r="W34" s="360">
        <f>'Grade Sheet'!AC37</f>
        <v>0</v>
      </c>
      <c r="X34" s="361">
        <f>'Grade Sheet'!AJ37</f>
        <v>0</v>
      </c>
      <c r="Y34" s="362">
        <f>'Grade Sheet'!AQ37</f>
        <v>0</v>
      </c>
      <c r="Z34" s="363">
        <f>(AA34*1.2+AB34*1.2+AC34*1.2+AG34*0.9)/4.5</f>
        <v>0</v>
      </c>
      <c r="AA34" s="364">
        <f>'Grade Sheet'!BE37</f>
        <v>0</v>
      </c>
      <c r="AB34" s="365">
        <f>'Grade Sheet'!BL37</f>
        <v>0</v>
      </c>
      <c r="AC34" s="360">
        <f>'Grade Sheet'!BS37</f>
        <v>0</v>
      </c>
      <c r="AD34" s="362"/>
      <c r="AE34" s="362"/>
      <c r="AF34" s="362"/>
      <c r="AG34" s="366">
        <f>'Grade Sheet'!BZ37</f>
        <v>0</v>
      </c>
      <c r="AH34" s="367">
        <f aca="true" t="shared" si="30" ref="AH34:AH57">(V34*1.2+W34*1.5+X34*1.5+Y34*1.8+AA34*1.2+AB34*1.2+AC34*1.2+AG34*0.9)/10.5</f>
        <v>0</v>
      </c>
      <c r="AI34" s="368">
        <f t="shared" si="21"/>
        <v>2</v>
      </c>
      <c r="AJ34" s="359"/>
      <c r="AK34" s="360"/>
      <c r="AL34" s="361"/>
      <c r="AM34" s="360"/>
      <c r="AN34" s="363"/>
      <c r="AO34" s="360"/>
      <c r="AP34" s="360"/>
      <c r="AQ34" s="360"/>
      <c r="AR34" s="361"/>
      <c r="AS34" s="367"/>
      <c r="AT34" s="372"/>
      <c r="AU34" s="369"/>
      <c r="AV34" s="370"/>
      <c r="AW34" s="371">
        <f t="shared" si="22"/>
        <v>0</v>
      </c>
      <c r="AX34" s="359">
        <f>'Grade Sheet'!H37</f>
        <v>0</v>
      </c>
      <c r="AY34" s="360">
        <f>'Grade Sheet'!O37</f>
        <v>0</v>
      </c>
      <c r="AZ34" s="361">
        <f>'Grade Sheet'!V37</f>
        <v>0</v>
      </c>
      <c r="BA34" s="360">
        <f>'Grade Sheet'!AC37</f>
        <v>0</v>
      </c>
      <c r="BB34" s="363">
        <f aca="true" t="shared" si="31" ref="BB34:BB51">(BC34*1.2+BD34*1.2+BE34*1.2+BF34*0.9)/4.5</f>
        <v>0</v>
      </c>
      <c r="BC34" s="360">
        <f>'Grade Sheet'!AQ37</f>
        <v>0</v>
      </c>
      <c r="BD34" s="360">
        <f>'Grade Sheet'!AX37</f>
        <v>0</v>
      </c>
      <c r="BE34" s="360">
        <f>'Grade Sheet'!BE37</f>
        <v>0</v>
      </c>
      <c r="BF34" s="361">
        <f>'Grade Sheet'!BL37</f>
        <v>0</v>
      </c>
      <c r="BG34" s="367">
        <f aca="true" t="shared" si="32" ref="BG34:BG51">(AX34*1.2+AY34*1.5+AZ34*1.5+BA34*1.8+BC34*1.2+BD34*1.2+BE34*1.2+BF34*0.9)/10.5</f>
        <v>0</v>
      </c>
      <c r="BH34" s="372">
        <f t="shared" si="23"/>
        <v>2</v>
      </c>
      <c r="BI34" s="369">
        <f t="shared" si="24"/>
        <v>0</v>
      </c>
      <c r="BJ34" s="370"/>
      <c r="BK34" s="371">
        <f t="shared" si="25"/>
        <v>0</v>
      </c>
      <c r="BL34" s="359">
        <f>'Grade Sheet'!I37</f>
        <v>0</v>
      </c>
      <c r="BM34" s="360">
        <f>'Grade Sheet'!P37</f>
        <v>0</v>
      </c>
      <c r="BN34" s="361">
        <f>'Grade Sheet'!W37</f>
        <v>0</v>
      </c>
      <c r="BO34" s="360">
        <f>'Grade Sheet'!AD37</f>
        <v>0</v>
      </c>
      <c r="BP34" s="363">
        <f aca="true" t="shared" si="33" ref="BP34:BP51">(BQ34*1.2+BR34*1.2+BS34*1.2+BT34*0.9)/4.5</f>
        <v>0</v>
      </c>
      <c r="BQ34" s="360">
        <f>'Grade Sheet'!AR37</f>
        <v>0</v>
      </c>
      <c r="BR34" s="360">
        <f>'Grade Sheet'!AY37</f>
        <v>0</v>
      </c>
      <c r="BS34" s="360">
        <f>'Grade Sheet'!BF37</f>
        <v>0</v>
      </c>
      <c r="BT34" s="361">
        <f>'Grade Sheet'!BM37</f>
        <v>0</v>
      </c>
      <c r="BU34" s="367">
        <f aca="true" t="shared" si="34" ref="BU34:BU51">(BL34*1.2+BM34*1.5+BN34*1.5+BO34*1.8+BQ34*1.2+BR34*1.2+BS34*1.2+BT34*0.9)/10.5</f>
        <v>0</v>
      </c>
      <c r="BV34" s="372">
        <f t="shared" si="26"/>
        <v>2</v>
      </c>
      <c r="BW34" s="369">
        <f t="shared" si="27"/>
        <v>0</v>
      </c>
      <c r="BX34" s="370"/>
      <c r="BY34" s="371">
        <f t="shared" si="28"/>
        <v>0</v>
      </c>
    </row>
    <row r="35" spans="1:77" s="373" customFormat="1" ht="15" customHeight="1">
      <c r="A35" s="356">
        <v>3</v>
      </c>
      <c r="B35" s="357" t="str">
        <f>CustomizedSchReg!C35</f>
        <v>ARAYAN</v>
      </c>
      <c r="C35" s="357" t="str">
        <f>CustomizedSchReg!D35</f>
        <v>Apple Grace</v>
      </c>
      <c r="D35" s="358" t="str">
        <f>CustomizedSchReg!F35</f>
        <v>P.</v>
      </c>
      <c r="E35" s="359">
        <f>'Grade Sheet'!E38</f>
        <v>0</v>
      </c>
      <c r="F35" s="360">
        <f>'Grade Sheet'!L38</f>
        <v>0</v>
      </c>
      <c r="G35" s="361">
        <f>'Grade Sheet'!S38</f>
        <v>0</v>
      </c>
      <c r="H35" s="362">
        <f>'Grade Sheet'!Z38</f>
        <v>0</v>
      </c>
      <c r="I35" s="363">
        <f aca="true" t="shared" si="35" ref="I35:I51">(J35*1.2+K35*1.2+L35*1.2+P35*0.9)/4.5</f>
        <v>0</v>
      </c>
      <c r="J35" s="364">
        <f>'Grade Sheet'!AN38</f>
        <v>0</v>
      </c>
      <c r="K35" s="365">
        <f>'Grade Sheet'!AU38</f>
        <v>0</v>
      </c>
      <c r="L35" s="360">
        <f>'Grade Sheet'!BB38</f>
        <v>0</v>
      </c>
      <c r="M35" s="362"/>
      <c r="N35" s="362"/>
      <c r="O35" s="362"/>
      <c r="P35" s="366">
        <f>'Grade Sheet'!BI38</f>
        <v>0</v>
      </c>
      <c r="Q35" s="367">
        <f t="shared" si="29"/>
        <v>0</v>
      </c>
      <c r="R35" s="368">
        <f t="shared" si="19"/>
        <v>2</v>
      </c>
      <c r="S35" s="369">
        <f t="shared" si="10"/>
        <v>0</v>
      </c>
      <c r="T35" s="370"/>
      <c r="U35" s="371">
        <f t="shared" si="20"/>
        <v>0</v>
      </c>
      <c r="V35" s="359">
        <f>'Grade Sheet'!V38</f>
        <v>0</v>
      </c>
      <c r="W35" s="360">
        <f>'Grade Sheet'!AC38</f>
        <v>0</v>
      </c>
      <c r="X35" s="361">
        <f>'Grade Sheet'!AJ38</f>
        <v>0</v>
      </c>
      <c r="Y35" s="362">
        <f>'Grade Sheet'!AQ38</f>
        <v>0</v>
      </c>
      <c r="Z35" s="363">
        <f aca="true" t="shared" si="36" ref="Z35:Z57">(AA35*1.2+AB35*1.2+AC35*1.2+AG35*0.9)/4.5</f>
        <v>0</v>
      </c>
      <c r="AA35" s="364">
        <f>'Grade Sheet'!BE38</f>
        <v>0</v>
      </c>
      <c r="AB35" s="365">
        <f>'Grade Sheet'!BL38</f>
        <v>0</v>
      </c>
      <c r="AC35" s="360">
        <f>'Grade Sheet'!BS38</f>
        <v>0</v>
      </c>
      <c r="AD35" s="362"/>
      <c r="AE35" s="362"/>
      <c r="AF35" s="362"/>
      <c r="AG35" s="366">
        <f>'Grade Sheet'!BZ38</f>
        <v>0</v>
      </c>
      <c r="AH35" s="367">
        <f t="shared" si="30"/>
        <v>0</v>
      </c>
      <c r="AI35" s="368">
        <f t="shared" si="21"/>
        <v>2</v>
      </c>
      <c r="AJ35" s="359"/>
      <c r="AK35" s="360"/>
      <c r="AL35" s="361"/>
      <c r="AM35" s="360"/>
      <c r="AN35" s="363"/>
      <c r="AO35" s="360"/>
      <c r="AP35" s="360"/>
      <c r="AQ35" s="360"/>
      <c r="AR35" s="361"/>
      <c r="AS35" s="367"/>
      <c r="AT35" s="372"/>
      <c r="AU35" s="369"/>
      <c r="AV35" s="370"/>
      <c r="AW35" s="371">
        <f t="shared" si="22"/>
        <v>0</v>
      </c>
      <c r="AX35" s="359">
        <f>'Grade Sheet'!H38</f>
        <v>0</v>
      </c>
      <c r="AY35" s="360">
        <f>'Grade Sheet'!O38</f>
        <v>0</v>
      </c>
      <c r="AZ35" s="361">
        <f>'Grade Sheet'!V38</f>
        <v>0</v>
      </c>
      <c r="BA35" s="360">
        <f>'Grade Sheet'!AC38</f>
        <v>0</v>
      </c>
      <c r="BB35" s="363">
        <f t="shared" si="31"/>
        <v>0</v>
      </c>
      <c r="BC35" s="360">
        <f>'Grade Sheet'!AQ38</f>
        <v>0</v>
      </c>
      <c r="BD35" s="360">
        <f>'Grade Sheet'!AX38</f>
        <v>0</v>
      </c>
      <c r="BE35" s="360">
        <f>'Grade Sheet'!BE38</f>
        <v>0</v>
      </c>
      <c r="BF35" s="361">
        <f>'Grade Sheet'!BL38</f>
        <v>0</v>
      </c>
      <c r="BG35" s="367">
        <f t="shared" si="32"/>
        <v>0</v>
      </c>
      <c r="BH35" s="372">
        <f t="shared" si="23"/>
        <v>2</v>
      </c>
      <c r="BI35" s="369">
        <f t="shared" si="24"/>
        <v>0</v>
      </c>
      <c r="BJ35" s="370"/>
      <c r="BK35" s="371">
        <f t="shared" si="25"/>
        <v>0</v>
      </c>
      <c r="BL35" s="359">
        <f>'Grade Sheet'!I38</f>
        <v>0</v>
      </c>
      <c r="BM35" s="360">
        <f>'Grade Sheet'!P38</f>
        <v>0</v>
      </c>
      <c r="BN35" s="361">
        <f>'Grade Sheet'!W38</f>
        <v>0</v>
      </c>
      <c r="BO35" s="360">
        <f>'Grade Sheet'!AD38</f>
        <v>0</v>
      </c>
      <c r="BP35" s="363">
        <f t="shared" si="33"/>
        <v>0</v>
      </c>
      <c r="BQ35" s="360">
        <f>'Grade Sheet'!AR38</f>
        <v>0</v>
      </c>
      <c r="BR35" s="360">
        <f>'Grade Sheet'!AY38</f>
        <v>0</v>
      </c>
      <c r="BS35" s="360">
        <f>'Grade Sheet'!BF38</f>
        <v>0</v>
      </c>
      <c r="BT35" s="361">
        <f>'Grade Sheet'!BM38</f>
        <v>0</v>
      </c>
      <c r="BU35" s="367">
        <f t="shared" si="34"/>
        <v>0</v>
      </c>
      <c r="BV35" s="372">
        <f t="shared" si="26"/>
        <v>2</v>
      </c>
      <c r="BW35" s="369">
        <f t="shared" si="27"/>
        <v>0</v>
      </c>
      <c r="BX35" s="370"/>
      <c r="BY35" s="371">
        <f t="shared" si="28"/>
        <v>0</v>
      </c>
    </row>
    <row r="36" spans="1:77" s="373" customFormat="1" ht="15" customHeight="1">
      <c r="A36" s="356">
        <v>4</v>
      </c>
      <c r="B36" s="357" t="str">
        <f>CustomizedSchReg!C36</f>
        <v>CALIBA</v>
      </c>
      <c r="C36" s="357" t="str">
        <f>CustomizedSchReg!D36</f>
        <v>Judy -Ann</v>
      </c>
      <c r="D36" s="358" t="str">
        <f>CustomizedSchReg!F36</f>
        <v>R.</v>
      </c>
      <c r="E36" s="359">
        <f>'Grade Sheet'!E39</f>
        <v>0</v>
      </c>
      <c r="F36" s="360">
        <f>'Grade Sheet'!L39</f>
        <v>0</v>
      </c>
      <c r="G36" s="361">
        <f>'Grade Sheet'!S39</f>
        <v>0</v>
      </c>
      <c r="H36" s="362">
        <f>'Grade Sheet'!Z39</f>
        <v>0</v>
      </c>
      <c r="I36" s="363">
        <f t="shared" si="35"/>
        <v>0</v>
      </c>
      <c r="J36" s="364">
        <f>'Grade Sheet'!AN39</f>
        <v>0</v>
      </c>
      <c r="K36" s="365">
        <f>'Grade Sheet'!AU39</f>
        <v>0</v>
      </c>
      <c r="L36" s="360">
        <f>'Grade Sheet'!BB39</f>
        <v>0</v>
      </c>
      <c r="M36" s="362"/>
      <c r="N36" s="362"/>
      <c r="O36" s="362"/>
      <c r="P36" s="366">
        <f>'Grade Sheet'!BI39</f>
        <v>0</v>
      </c>
      <c r="Q36" s="367">
        <f t="shared" si="29"/>
        <v>0</v>
      </c>
      <c r="R36" s="368">
        <f t="shared" si="19"/>
        <v>2</v>
      </c>
      <c r="S36" s="369">
        <f t="shared" si="10"/>
        <v>0</v>
      </c>
      <c r="T36" s="370"/>
      <c r="U36" s="371">
        <f t="shared" si="20"/>
        <v>0</v>
      </c>
      <c r="V36" s="359">
        <f>'Grade Sheet'!V39</f>
        <v>0</v>
      </c>
      <c r="W36" s="360">
        <f>'Grade Sheet'!AC39</f>
        <v>0</v>
      </c>
      <c r="X36" s="361">
        <f>'Grade Sheet'!AJ39</f>
        <v>0</v>
      </c>
      <c r="Y36" s="362">
        <f>'Grade Sheet'!AQ39</f>
        <v>0</v>
      </c>
      <c r="Z36" s="363">
        <f t="shared" si="36"/>
        <v>0</v>
      </c>
      <c r="AA36" s="364">
        <f>'Grade Sheet'!BE39</f>
        <v>0</v>
      </c>
      <c r="AB36" s="365">
        <f>'Grade Sheet'!BL39</f>
        <v>0</v>
      </c>
      <c r="AC36" s="360">
        <f>'Grade Sheet'!BS39</f>
        <v>0</v>
      </c>
      <c r="AD36" s="362"/>
      <c r="AE36" s="362"/>
      <c r="AF36" s="362"/>
      <c r="AG36" s="366">
        <f>'Grade Sheet'!BZ39</f>
        <v>0</v>
      </c>
      <c r="AH36" s="367">
        <f t="shared" si="30"/>
        <v>0</v>
      </c>
      <c r="AI36" s="368">
        <f t="shared" si="21"/>
        <v>2</v>
      </c>
      <c r="AJ36" s="359"/>
      <c r="AK36" s="360"/>
      <c r="AL36" s="361"/>
      <c r="AM36" s="360"/>
      <c r="AN36" s="363"/>
      <c r="AO36" s="360"/>
      <c r="AP36" s="360"/>
      <c r="AQ36" s="360"/>
      <c r="AR36" s="361"/>
      <c r="AS36" s="367"/>
      <c r="AT36" s="372"/>
      <c r="AU36" s="369"/>
      <c r="AV36" s="370"/>
      <c r="AW36" s="371">
        <f t="shared" si="22"/>
        <v>0</v>
      </c>
      <c r="AX36" s="359">
        <f>'Grade Sheet'!H39</f>
        <v>0</v>
      </c>
      <c r="AY36" s="360">
        <f>'Grade Sheet'!O39</f>
        <v>0</v>
      </c>
      <c r="AZ36" s="361">
        <f>'Grade Sheet'!V39</f>
        <v>0</v>
      </c>
      <c r="BA36" s="360">
        <f>'Grade Sheet'!AC39</f>
        <v>0</v>
      </c>
      <c r="BB36" s="363">
        <f t="shared" si="31"/>
        <v>0</v>
      </c>
      <c r="BC36" s="360">
        <f>'Grade Sheet'!AQ39</f>
        <v>0</v>
      </c>
      <c r="BD36" s="360">
        <f>'Grade Sheet'!AX39</f>
        <v>0</v>
      </c>
      <c r="BE36" s="360">
        <f>'Grade Sheet'!BE39</f>
        <v>0</v>
      </c>
      <c r="BF36" s="361">
        <f>'Grade Sheet'!BL39</f>
        <v>0</v>
      </c>
      <c r="BG36" s="367">
        <f t="shared" si="32"/>
        <v>0</v>
      </c>
      <c r="BH36" s="372">
        <f t="shared" si="23"/>
        <v>2</v>
      </c>
      <c r="BI36" s="369">
        <f t="shared" si="24"/>
        <v>0</v>
      </c>
      <c r="BJ36" s="370"/>
      <c r="BK36" s="371">
        <f t="shared" si="25"/>
        <v>0</v>
      </c>
      <c r="BL36" s="359">
        <f>'Grade Sheet'!I39</f>
        <v>0</v>
      </c>
      <c r="BM36" s="360">
        <f>'Grade Sheet'!P39</f>
        <v>0</v>
      </c>
      <c r="BN36" s="361">
        <f>'Grade Sheet'!W39</f>
        <v>0</v>
      </c>
      <c r="BO36" s="360">
        <f>'Grade Sheet'!AD39</f>
        <v>0</v>
      </c>
      <c r="BP36" s="363">
        <f t="shared" si="33"/>
        <v>0</v>
      </c>
      <c r="BQ36" s="360">
        <f>'Grade Sheet'!AR39</f>
        <v>0</v>
      </c>
      <c r="BR36" s="360">
        <f>'Grade Sheet'!AY39</f>
        <v>0</v>
      </c>
      <c r="BS36" s="360">
        <f>'Grade Sheet'!BF39</f>
        <v>0</v>
      </c>
      <c r="BT36" s="361">
        <f>'Grade Sheet'!BM39</f>
        <v>0</v>
      </c>
      <c r="BU36" s="367">
        <f t="shared" si="34"/>
        <v>0</v>
      </c>
      <c r="BV36" s="372">
        <f t="shared" si="26"/>
        <v>2</v>
      </c>
      <c r="BW36" s="369">
        <f t="shared" si="27"/>
        <v>0</v>
      </c>
      <c r="BX36" s="370"/>
      <c r="BY36" s="371">
        <f t="shared" si="28"/>
        <v>0</v>
      </c>
    </row>
    <row r="37" spans="1:77" s="373" customFormat="1" ht="15" customHeight="1">
      <c r="A37" s="356">
        <v>5</v>
      </c>
      <c r="B37" s="357" t="str">
        <f>CustomizedSchReg!C37</f>
        <v>CAONG</v>
      </c>
      <c r="C37" s="357" t="str">
        <f>CustomizedSchReg!D37</f>
        <v>Marie Princes</v>
      </c>
      <c r="D37" s="358" t="str">
        <f>CustomizedSchReg!F37</f>
        <v>Y.</v>
      </c>
      <c r="E37" s="359">
        <f>'Grade Sheet'!E40</f>
        <v>0</v>
      </c>
      <c r="F37" s="360">
        <f>'Grade Sheet'!L40</f>
        <v>0</v>
      </c>
      <c r="G37" s="361">
        <f>'Grade Sheet'!S40</f>
        <v>0</v>
      </c>
      <c r="H37" s="362">
        <f>'Grade Sheet'!Z40</f>
        <v>0</v>
      </c>
      <c r="I37" s="363">
        <f t="shared" si="35"/>
        <v>0</v>
      </c>
      <c r="J37" s="364">
        <f>'Grade Sheet'!AN40</f>
        <v>0</v>
      </c>
      <c r="K37" s="365">
        <f>'Grade Sheet'!AU40</f>
        <v>0</v>
      </c>
      <c r="L37" s="360">
        <f>'Grade Sheet'!BB40</f>
        <v>0</v>
      </c>
      <c r="M37" s="362"/>
      <c r="N37" s="362"/>
      <c r="O37" s="362"/>
      <c r="P37" s="366">
        <f>'Grade Sheet'!BI40</f>
        <v>0</v>
      </c>
      <c r="Q37" s="367">
        <f t="shared" si="29"/>
        <v>0</v>
      </c>
      <c r="R37" s="368">
        <f t="shared" si="19"/>
        <v>2</v>
      </c>
      <c r="S37" s="369">
        <f t="shared" si="10"/>
        <v>0</v>
      </c>
      <c r="T37" s="370"/>
      <c r="U37" s="371">
        <f t="shared" si="20"/>
        <v>0</v>
      </c>
      <c r="V37" s="359">
        <f>'Grade Sheet'!V40</f>
        <v>0</v>
      </c>
      <c r="W37" s="360">
        <f>'Grade Sheet'!AC40</f>
        <v>0</v>
      </c>
      <c r="X37" s="361">
        <f>'Grade Sheet'!AJ40</f>
        <v>0</v>
      </c>
      <c r="Y37" s="362">
        <f>'Grade Sheet'!AQ40</f>
        <v>0</v>
      </c>
      <c r="Z37" s="363">
        <f t="shared" si="36"/>
        <v>0</v>
      </c>
      <c r="AA37" s="364">
        <f>'Grade Sheet'!BE40</f>
        <v>0</v>
      </c>
      <c r="AB37" s="365">
        <f>'Grade Sheet'!BL40</f>
        <v>0</v>
      </c>
      <c r="AC37" s="360">
        <f>'Grade Sheet'!BS40</f>
        <v>0</v>
      </c>
      <c r="AD37" s="362"/>
      <c r="AE37" s="362"/>
      <c r="AF37" s="362"/>
      <c r="AG37" s="366">
        <f>'Grade Sheet'!BZ40</f>
        <v>0</v>
      </c>
      <c r="AH37" s="367">
        <f t="shared" si="30"/>
        <v>0</v>
      </c>
      <c r="AI37" s="368">
        <f t="shared" si="21"/>
        <v>2</v>
      </c>
      <c r="AJ37" s="359"/>
      <c r="AK37" s="360"/>
      <c r="AL37" s="361"/>
      <c r="AM37" s="360"/>
      <c r="AN37" s="363"/>
      <c r="AO37" s="360"/>
      <c r="AP37" s="360"/>
      <c r="AQ37" s="360"/>
      <c r="AR37" s="361"/>
      <c r="AS37" s="367"/>
      <c r="AT37" s="372"/>
      <c r="AU37" s="369"/>
      <c r="AV37" s="370"/>
      <c r="AW37" s="371">
        <f t="shared" si="22"/>
        <v>0</v>
      </c>
      <c r="AX37" s="359">
        <f>'Grade Sheet'!H40</f>
        <v>0</v>
      </c>
      <c r="AY37" s="360">
        <f>'Grade Sheet'!O40</f>
        <v>0</v>
      </c>
      <c r="AZ37" s="361">
        <f>'Grade Sheet'!V40</f>
        <v>0</v>
      </c>
      <c r="BA37" s="360">
        <f>'Grade Sheet'!AC40</f>
        <v>0</v>
      </c>
      <c r="BB37" s="363">
        <f t="shared" si="31"/>
        <v>0</v>
      </c>
      <c r="BC37" s="360">
        <f>'Grade Sheet'!AQ40</f>
        <v>0</v>
      </c>
      <c r="BD37" s="360">
        <f>'Grade Sheet'!AX40</f>
        <v>0</v>
      </c>
      <c r="BE37" s="360">
        <f>'Grade Sheet'!BE40</f>
        <v>0</v>
      </c>
      <c r="BF37" s="361">
        <f>'Grade Sheet'!BL40</f>
        <v>0</v>
      </c>
      <c r="BG37" s="367">
        <f t="shared" si="32"/>
        <v>0</v>
      </c>
      <c r="BH37" s="372">
        <f t="shared" si="23"/>
        <v>2</v>
      </c>
      <c r="BI37" s="369">
        <f t="shared" si="24"/>
        <v>0</v>
      </c>
      <c r="BJ37" s="370"/>
      <c r="BK37" s="371">
        <f t="shared" si="25"/>
        <v>0</v>
      </c>
      <c r="BL37" s="359">
        <f>'Grade Sheet'!I40</f>
        <v>0</v>
      </c>
      <c r="BM37" s="360">
        <f>'Grade Sheet'!P40</f>
        <v>0</v>
      </c>
      <c r="BN37" s="361">
        <f>'Grade Sheet'!W40</f>
        <v>0</v>
      </c>
      <c r="BO37" s="360">
        <f>'Grade Sheet'!AD40</f>
        <v>0</v>
      </c>
      <c r="BP37" s="363">
        <f t="shared" si="33"/>
        <v>0</v>
      </c>
      <c r="BQ37" s="360">
        <f>'Grade Sheet'!AR40</f>
        <v>0</v>
      </c>
      <c r="BR37" s="360">
        <f>'Grade Sheet'!AY40</f>
        <v>0</v>
      </c>
      <c r="BS37" s="360">
        <f>'Grade Sheet'!BF40</f>
        <v>0</v>
      </c>
      <c r="BT37" s="361">
        <f>'Grade Sheet'!BM40</f>
        <v>0</v>
      </c>
      <c r="BU37" s="367">
        <f t="shared" si="34"/>
        <v>0</v>
      </c>
      <c r="BV37" s="372">
        <f t="shared" si="26"/>
        <v>2</v>
      </c>
      <c r="BW37" s="369">
        <f t="shared" si="27"/>
        <v>0</v>
      </c>
      <c r="BX37" s="370"/>
      <c r="BY37" s="371">
        <f t="shared" si="28"/>
        <v>0</v>
      </c>
    </row>
    <row r="38" spans="1:77" s="373" customFormat="1" ht="15" customHeight="1">
      <c r="A38" s="356">
        <v>6</v>
      </c>
      <c r="B38" s="357" t="str">
        <f>CustomizedSchReg!C38</f>
        <v>CENTURAL</v>
      </c>
      <c r="C38" s="357" t="str">
        <f>CustomizedSchReg!D38</f>
        <v>Kate Nally</v>
      </c>
      <c r="D38" s="358" t="str">
        <f>CustomizedSchReg!F38</f>
        <v>P.</v>
      </c>
      <c r="E38" s="359">
        <f>'Grade Sheet'!E41</f>
        <v>0</v>
      </c>
      <c r="F38" s="360">
        <f>'Grade Sheet'!L41</f>
        <v>0</v>
      </c>
      <c r="G38" s="361">
        <f>'Grade Sheet'!S41</f>
        <v>0</v>
      </c>
      <c r="H38" s="362">
        <f>'Grade Sheet'!Z41</f>
        <v>0</v>
      </c>
      <c r="I38" s="363">
        <f t="shared" si="35"/>
        <v>0</v>
      </c>
      <c r="J38" s="364">
        <f>'Grade Sheet'!AN41</f>
        <v>0</v>
      </c>
      <c r="K38" s="365">
        <f>'Grade Sheet'!AU41</f>
        <v>0</v>
      </c>
      <c r="L38" s="360">
        <f>'Grade Sheet'!BB41</f>
        <v>0</v>
      </c>
      <c r="M38" s="362"/>
      <c r="N38" s="362"/>
      <c r="O38" s="362"/>
      <c r="P38" s="366">
        <f>'Grade Sheet'!BI41</f>
        <v>0</v>
      </c>
      <c r="Q38" s="367">
        <f t="shared" si="29"/>
        <v>0</v>
      </c>
      <c r="R38" s="368">
        <f t="shared" si="19"/>
        <v>2</v>
      </c>
      <c r="S38" s="369">
        <f t="shared" si="10"/>
        <v>0</v>
      </c>
      <c r="T38" s="370"/>
      <c r="U38" s="371">
        <f t="shared" si="20"/>
        <v>0</v>
      </c>
      <c r="V38" s="359">
        <f>'Grade Sheet'!V41</f>
        <v>0</v>
      </c>
      <c r="W38" s="360">
        <f>'Grade Sheet'!AC41</f>
        <v>0</v>
      </c>
      <c r="X38" s="361">
        <f>'Grade Sheet'!AJ41</f>
        <v>0</v>
      </c>
      <c r="Y38" s="362">
        <f>'Grade Sheet'!AQ41</f>
        <v>0</v>
      </c>
      <c r="Z38" s="363">
        <f t="shared" si="36"/>
        <v>0</v>
      </c>
      <c r="AA38" s="364">
        <f>'Grade Sheet'!BE41</f>
        <v>0</v>
      </c>
      <c r="AB38" s="365">
        <f>'Grade Sheet'!BL41</f>
        <v>0</v>
      </c>
      <c r="AC38" s="360">
        <f>'Grade Sheet'!BS41</f>
        <v>0</v>
      </c>
      <c r="AD38" s="362"/>
      <c r="AE38" s="362"/>
      <c r="AF38" s="362"/>
      <c r="AG38" s="366">
        <f>'Grade Sheet'!BZ41</f>
        <v>0</v>
      </c>
      <c r="AH38" s="367">
        <f t="shared" si="30"/>
        <v>0</v>
      </c>
      <c r="AI38" s="368">
        <f t="shared" si="21"/>
        <v>2</v>
      </c>
      <c r="AJ38" s="359"/>
      <c r="AK38" s="360"/>
      <c r="AL38" s="361"/>
      <c r="AM38" s="360"/>
      <c r="AN38" s="363"/>
      <c r="AO38" s="360"/>
      <c r="AP38" s="360"/>
      <c r="AQ38" s="360"/>
      <c r="AR38" s="361"/>
      <c r="AS38" s="367"/>
      <c r="AT38" s="372"/>
      <c r="AU38" s="369"/>
      <c r="AV38" s="370"/>
      <c r="AW38" s="371">
        <f t="shared" si="22"/>
        <v>0</v>
      </c>
      <c r="AX38" s="359">
        <f>'Grade Sheet'!H41</f>
        <v>0</v>
      </c>
      <c r="AY38" s="360">
        <f>'Grade Sheet'!O41</f>
        <v>0</v>
      </c>
      <c r="AZ38" s="361">
        <f>'Grade Sheet'!V41</f>
        <v>0</v>
      </c>
      <c r="BA38" s="360">
        <f>'Grade Sheet'!AC41</f>
        <v>0</v>
      </c>
      <c r="BB38" s="363">
        <f t="shared" si="31"/>
        <v>0</v>
      </c>
      <c r="BC38" s="360">
        <f>'Grade Sheet'!AQ41</f>
        <v>0</v>
      </c>
      <c r="BD38" s="360">
        <f>'Grade Sheet'!AX41</f>
        <v>0</v>
      </c>
      <c r="BE38" s="360">
        <f>'Grade Sheet'!BE41</f>
        <v>0</v>
      </c>
      <c r="BF38" s="361">
        <f>'Grade Sheet'!BL41</f>
        <v>0</v>
      </c>
      <c r="BG38" s="367">
        <f t="shared" si="32"/>
        <v>0</v>
      </c>
      <c r="BH38" s="372">
        <f t="shared" si="23"/>
        <v>2</v>
      </c>
      <c r="BI38" s="369">
        <f t="shared" si="24"/>
        <v>0</v>
      </c>
      <c r="BJ38" s="370"/>
      <c r="BK38" s="371">
        <f t="shared" si="25"/>
        <v>0</v>
      </c>
      <c r="BL38" s="359">
        <f>'Grade Sheet'!I41</f>
        <v>0</v>
      </c>
      <c r="BM38" s="360">
        <f>'Grade Sheet'!P41</f>
        <v>0</v>
      </c>
      <c r="BN38" s="361">
        <f>'Grade Sheet'!W41</f>
        <v>0</v>
      </c>
      <c r="BO38" s="360">
        <f>'Grade Sheet'!AD41</f>
        <v>0</v>
      </c>
      <c r="BP38" s="363">
        <f t="shared" si="33"/>
        <v>0</v>
      </c>
      <c r="BQ38" s="360">
        <f>'Grade Sheet'!AR41</f>
        <v>0</v>
      </c>
      <c r="BR38" s="360">
        <f>'Grade Sheet'!AY41</f>
        <v>0</v>
      </c>
      <c r="BS38" s="360">
        <f>'Grade Sheet'!BF41</f>
        <v>0</v>
      </c>
      <c r="BT38" s="361">
        <f>'Grade Sheet'!BM41</f>
        <v>0</v>
      </c>
      <c r="BU38" s="367">
        <f t="shared" si="34"/>
        <v>0</v>
      </c>
      <c r="BV38" s="372">
        <f t="shared" si="26"/>
        <v>2</v>
      </c>
      <c r="BW38" s="369">
        <f t="shared" si="27"/>
        <v>0</v>
      </c>
      <c r="BX38" s="370"/>
      <c r="BY38" s="371">
        <f t="shared" si="28"/>
        <v>0</v>
      </c>
    </row>
    <row r="39" spans="1:77" s="373" customFormat="1" ht="15" customHeight="1">
      <c r="A39" s="356">
        <v>7</v>
      </c>
      <c r="B39" s="357" t="str">
        <f>CustomizedSchReg!C39</f>
        <v>CORCIEGA</v>
      </c>
      <c r="C39" s="357" t="str">
        <f>CustomizedSchReg!D39</f>
        <v>Gica</v>
      </c>
      <c r="D39" s="358" t="str">
        <f>CustomizedSchReg!F39</f>
        <v>L.</v>
      </c>
      <c r="E39" s="359">
        <f>'Grade Sheet'!E42</f>
        <v>0</v>
      </c>
      <c r="F39" s="360">
        <f>'Grade Sheet'!L42</f>
        <v>0</v>
      </c>
      <c r="G39" s="361">
        <f>'Grade Sheet'!S42</f>
        <v>0</v>
      </c>
      <c r="H39" s="362">
        <f>'Grade Sheet'!Z42</f>
        <v>0</v>
      </c>
      <c r="I39" s="363">
        <f t="shared" si="35"/>
        <v>0</v>
      </c>
      <c r="J39" s="364">
        <f>'Grade Sheet'!AN42</f>
        <v>0</v>
      </c>
      <c r="K39" s="365">
        <f>'Grade Sheet'!AU42</f>
        <v>0</v>
      </c>
      <c r="L39" s="360">
        <f>'Grade Sheet'!BB42</f>
        <v>0</v>
      </c>
      <c r="M39" s="362"/>
      <c r="N39" s="362"/>
      <c r="O39" s="362"/>
      <c r="P39" s="366">
        <f>'Grade Sheet'!BI42</f>
        <v>0</v>
      </c>
      <c r="Q39" s="367">
        <f t="shared" si="29"/>
        <v>0</v>
      </c>
      <c r="R39" s="368">
        <f t="shared" si="19"/>
        <v>2</v>
      </c>
      <c r="S39" s="369">
        <f t="shared" si="10"/>
        <v>0</v>
      </c>
      <c r="T39" s="370"/>
      <c r="U39" s="371">
        <f t="shared" si="20"/>
        <v>0</v>
      </c>
      <c r="V39" s="359">
        <f>'Grade Sheet'!V42</f>
        <v>0</v>
      </c>
      <c r="W39" s="360">
        <f>'Grade Sheet'!AC42</f>
        <v>0</v>
      </c>
      <c r="X39" s="361">
        <f>'Grade Sheet'!AJ42</f>
        <v>0</v>
      </c>
      <c r="Y39" s="362">
        <f>'Grade Sheet'!AQ42</f>
        <v>0</v>
      </c>
      <c r="Z39" s="363">
        <f t="shared" si="36"/>
        <v>0</v>
      </c>
      <c r="AA39" s="364">
        <f>'Grade Sheet'!BE42</f>
        <v>0</v>
      </c>
      <c r="AB39" s="365">
        <f>'Grade Sheet'!BL42</f>
        <v>0</v>
      </c>
      <c r="AC39" s="360">
        <f>'Grade Sheet'!BS42</f>
        <v>0</v>
      </c>
      <c r="AD39" s="362"/>
      <c r="AE39" s="362"/>
      <c r="AF39" s="362"/>
      <c r="AG39" s="366">
        <f>'Grade Sheet'!BZ42</f>
        <v>0</v>
      </c>
      <c r="AH39" s="367">
        <f t="shared" si="30"/>
        <v>0</v>
      </c>
      <c r="AI39" s="368">
        <f t="shared" si="21"/>
        <v>2</v>
      </c>
      <c r="AJ39" s="359"/>
      <c r="AK39" s="360"/>
      <c r="AL39" s="361"/>
      <c r="AM39" s="360"/>
      <c r="AN39" s="363"/>
      <c r="AO39" s="360"/>
      <c r="AP39" s="360"/>
      <c r="AQ39" s="360"/>
      <c r="AR39" s="361"/>
      <c r="AS39" s="367"/>
      <c r="AT39" s="372"/>
      <c r="AU39" s="369"/>
      <c r="AV39" s="370"/>
      <c r="AW39" s="371">
        <f t="shared" si="22"/>
        <v>0</v>
      </c>
      <c r="AX39" s="359">
        <f>'Grade Sheet'!H42</f>
        <v>0</v>
      </c>
      <c r="AY39" s="360">
        <f>'Grade Sheet'!O42</f>
        <v>0</v>
      </c>
      <c r="AZ39" s="361">
        <f>'Grade Sheet'!V42</f>
        <v>0</v>
      </c>
      <c r="BA39" s="360">
        <f>'Grade Sheet'!AC42</f>
        <v>0</v>
      </c>
      <c r="BB39" s="363">
        <f t="shared" si="31"/>
        <v>0</v>
      </c>
      <c r="BC39" s="360">
        <f>'Grade Sheet'!AQ42</f>
        <v>0</v>
      </c>
      <c r="BD39" s="360">
        <f>'Grade Sheet'!AX42</f>
        <v>0</v>
      </c>
      <c r="BE39" s="360">
        <f>'Grade Sheet'!BE42</f>
        <v>0</v>
      </c>
      <c r="BF39" s="361">
        <f>'Grade Sheet'!BL42</f>
        <v>0</v>
      </c>
      <c r="BG39" s="367">
        <f t="shared" si="32"/>
        <v>0</v>
      </c>
      <c r="BH39" s="372">
        <f t="shared" si="23"/>
        <v>2</v>
      </c>
      <c r="BI39" s="369">
        <f t="shared" si="24"/>
        <v>0</v>
      </c>
      <c r="BJ39" s="370"/>
      <c r="BK39" s="371">
        <f t="shared" si="25"/>
        <v>0</v>
      </c>
      <c r="BL39" s="359">
        <f>'Grade Sheet'!I42</f>
        <v>0</v>
      </c>
      <c r="BM39" s="360">
        <f>'Grade Sheet'!P42</f>
        <v>0</v>
      </c>
      <c r="BN39" s="361">
        <f>'Grade Sheet'!W42</f>
        <v>0</v>
      </c>
      <c r="BO39" s="360">
        <f>'Grade Sheet'!AD42</f>
        <v>0</v>
      </c>
      <c r="BP39" s="363">
        <f t="shared" si="33"/>
        <v>0</v>
      </c>
      <c r="BQ39" s="360">
        <f>'Grade Sheet'!AR42</f>
        <v>0</v>
      </c>
      <c r="BR39" s="360">
        <f>'Grade Sheet'!AY42</f>
        <v>0</v>
      </c>
      <c r="BS39" s="360">
        <f>'Grade Sheet'!BF42</f>
        <v>0</v>
      </c>
      <c r="BT39" s="361">
        <f>'Grade Sheet'!BM42</f>
        <v>0</v>
      </c>
      <c r="BU39" s="367">
        <f t="shared" si="34"/>
        <v>0</v>
      </c>
      <c r="BV39" s="372">
        <f t="shared" si="26"/>
        <v>2</v>
      </c>
      <c r="BW39" s="369">
        <f t="shared" si="27"/>
        <v>0</v>
      </c>
      <c r="BX39" s="370"/>
      <c r="BY39" s="371">
        <f t="shared" si="28"/>
        <v>0</v>
      </c>
    </row>
    <row r="40" spans="1:77" s="373" customFormat="1" ht="15" customHeight="1">
      <c r="A40" s="356">
        <v>8</v>
      </c>
      <c r="B40" s="357" t="str">
        <f>CustomizedSchReg!C40</f>
        <v>GAID</v>
      </c>
      <c r="C40" s="357" t="str">
        <f>CustomizedSchReg!D40</f>
        <v>Princess Mae</v>
      </c>
      <c r="D40" s="358" t="str">
        <f>CustomizedSchReg!F40</f>
        <v>R.</v>
      </c>
      <c r="E40" s="359">
        <f>'Grade Sheet'!E43</f>
        <v>0</v>
      </c>
      <c r="F40" s="360">
        <f>'Grade Sheet'!L43</f>
        <v>0</v>
      </c>
      <c r="G40" s="361">
        <f>'Grade Sheet'!S43</f>
        <v>0</v>
      </c>
      <c r="H40" s="362">
        <f>'Grade Sheet'!Z43</f>
        <v>0</v>
      </c>
      <c r="I40" s="363">
        <f t="shared" si="35"/>
        <v>0</v>
      </c>
      <c r="J40" s="364">
        <f>'Grade Sheet'!AN43</f>
        <v>0</v>
      </c>
      <c r="K40" s="365">
        <f>'Grade Sheet'!AU43</f>
        <v>0</v>
      </c>
      <c r="L40" s="360">
        <f>'Grade Sheet'!BB43</f>
        <v>0</v>
      </c>
      <c r="M40" s="362"/>
      <c r="N40" s="362"/>
      <c r="O40" s="362"/>
      <c r="P40" s="366">
        <f>'Grade Sheet'!BI43</f>
        <v>0</v>
      </c>
      <c r="Q40" s="367">
        <f t="shared" si="29"/>
        <v>0</v>
      </c>
      <c r="R40" s="368">
        <f t="shared" si="19"/>
        <v>2</v>
      </c>
      <c r="S40" s="369">
        <f t="shared" si="10"/>
        <v>0</v>
      </c>
      <c r="T40" s="370"/>
      <c r="U40" s="371">
        <f t="shared" si="20"/>
        <v>0</v>
      </c>
      <c r="V40" s="359">
        <f>'Grade Sheet'!V43</f>
        <v>0</v>
      </c>
      <c r="W40" s="360">
        <f>'Grade Sheet'!AC43</f>
        <v>0</v>
      </c>
      <c r="X40" s="361">
        <f>'Grade Sheet'!AJ43</f>
        <v>0</v>
      </c>
      <c r="Y40" s="362">
        <f>'Grade Sheet'!AQ43</f>
        <v>0</v>
      </c>
      <c r="Z40" s="363">
        <f t="shared" si="36"/>
        <v>0</v>
      </c>
      <c r="AA40" s="364">
        <f>'Grade Sheet'!BE43</f>
        <v>0</v>
      </c>
      <c r="AB40" s="365">
        <f>'Grade Sheet'!BL43</f>
        <v>0</v>
      </c>
      <c r="AC40" s="360">
        <f>'Grade Sheet'!BS43</f>
        <v>0</v>
      </c>
      <c r="AD40" s="362"/>
      <c r="AE40" s="362"/>
      <c r="AF40" s="362"/>
      <c r="AG40" s="366">
        <f>'Grade Sheet'!BZ43</f>
        <v>0</v>
      </c>
      <c r="AH40" s="367">
        <f t="shared" si="30"/>
        <v>0</v>
      </c>
      <c r="AI40" s="368">
        <f t="shared" si="21"/>
        <v>2</v>
      </c>
      <c r="AJ40" s="359"/>
      <c r="AK40" s="360"/>
      <c r="AL40" s="361"/>
      <c r="AM40" s="360"/>
      <c r="AN40" s="363"/>
      <c r="AO40" s="360"/>
      <c r="AP40" s="360"/>
      <c r="AQ40" s="360"/>
      <c r="AR40" s="361"/>
      <c r="AS40" s="367"/>
      <c r="AT40" s="372"/>
      <c r="AU40" s="369"/>
      <c r="AV40" s="370"/>
      <c r="AW40" s="371">
        <f t="shared" si="22"/>
        <v>0</v>
      </c>
      <c r="AX40" s="359">
        <f>'Grade Sheet'!H43</f>
        <v>0</v>
      </c>
      <c r="AY40" s="360">
        <f>'Grade Sheet'!O43</f>
        <v>0</v>
      </c>
      <c r="AZ40" s="361">
        <f>'Grade Sheet'!V43</f>
        <v>0</v>
      </c>
      <c r="BA40" s="360">
        <f>'Grade Sheet'!AC43</f>
        <v>0</v>
      </c>
      <c r="BB40" s="363">
        <f t="shared" si="31"/>
        <v>0</v>
      </c>
      <c r="BC40" s="360">
        <f>'Grade Sheet'!AQ43</f>
        <v>0</v>
      </c>
      <c r="BD40" s="360">
        <f>'Grade Sheet'!AX43</f>
        <v>0</v>
      </c>
      <c r="BE40" s="360">
        <f>'Grade Sheet'!BE43</f>
        <v>0</v>
      </c>
      <c r="BF40" s="361">
        <f>'Grade Sheet'!BL43</f>
        <v>0</v>
      </c>
      <c r="BG40" s="367">
        <f t="shared" si="32"/>
        <v>0</v>
      </c>
      <c r="BH40" s="372">
        <f t="shared" si="23"/>
        <v>2</v>
      </c>
      <c r="BI40" s="369">
        <f t="shared" si="24"/>
        <v>0</v>
      </c>
      <c r="BJ40" s="370"/>
      <c r="BK40" s="371">
        <f t="shared" si="25"/>
        <v>0</v>
      </c>
      <c r="BL40" s="359">
        <f>'Grade Sheet'!I43</f>
        <v>0</v>
      </c>
      <c r="BM40" s="360">
        <f>'Grade Sheet'!P43</f>
        <v>0</v>
      </c>
      <c r="BN40" s="361">
        <f>'Grade Sheet'!W43</f>
        <v>0</v>
      </c>
      <c r="BO40" s="360">
        <f>'Grade Sheet'!AD43</f>
        <v>0</v>
      </c>
      <c r="BP40" s="363">
        <f t="shared" si="33"/>
        <v>0</v>
      </c>
      <c r="BQ40" s="360">
        <f>'Grade Sheet'!AR43</f>
        <v>0</v>
      </c>
      <c r="BR40" s="360">
        <f>'Grade Sheet'!AY43</f>
        <v>0</v>
      </c>
      <c r="BS40" s="360">
        <f>'Grade Sheet'!BF43</f>
        <v>0</v>
      </c>
      <c r="BT40" s="361">
        <f>'Grade Sheet'!BM43</f>
        <v>0</v>
      </c>
      <c r="BU40" s="367">
        <f t="shared" si="34"/>
        <v>0</v>
      </c>
      <c r="BV40" s="372">
        <f t="shared" si="26"/>
        <v>2</v>
      </c>
      <c r="BW40" s="369">
        <f t="shared" si="27"/>
        <v>0</v>
      </c>
      <c r="BX40" s="370"/>
      <c r="BY40" s="371">
        <f t="shared" si="28"/>
        <v>0</v>
      </c>
    </row>
    <row r="41" spans="1:77" s="373" customFormat="1" ht="15" customHeight="1">
      <c r="A41" s="356">
        <v>9</v>
      </c>
      <c r="B41" s="357" t="str">
        <f>CustomizedSchReg!C41</f>
        <v>GERVISE</v>
      </c>
      <c r="C41" s="357" t="str">
        <f>CustomizedSchReg!D41</f>
        <v>Maria Celina</v>
      </c>
      <c r="D41" s="358" t="str">
        <f>CustomizedSchReg!F41</f>
        <v>B.</v>
      </c>
      <c r="E41" s="359">
        <f>'Grade Sheet'!E44</f>
        <v>0</v>
      </c>
      <c r="F41" s="360">
        <f>'Grade Sheet'!L44</f>
        <v>0</v>
      </c>
      <c r="G41" s="361">
        <f>'Grade Sheet'!S44</f>
        <v>0</v>
      </c>
      <c r="H41" s="362">
        <f>'Grade Sheet'!Z44</f>
        <v>0</v>
      </c>
      <c r="I41" s="363">
        <f t="shared" si="35"/>
        <v>0</v>
      </c>
      <c r="J41" s="364">
        <f>'Grade Sheet'!AN44</f>
        <v>0</v>
      </c>
      <c r="K41" s="365">
        <f>'Grade Sheet'!AU44</f>
        <v>0</v>
      </c>
      <c r="L41" s="360">
        <f>'Grade Sheet'!BB44</f>
        <v>0</v>
      </c>
      <c r="M41" s="362"/>
      <c r="N41" s="362"/>
      <c r="O41" s="362"/>
      <c r="P41" s="366">
        <f>'Grade Sheet'!BI44</f>
        <v>0</v>
      </c>
      <c r="Q41" s="367">
        <f t="shared" si="29"/>
        <v>0</v>
      </c>
      <c r="R41" s="368">
        <f t="shared" si="19"/>
        <v>2</v>
      </c>
      <c r="S41" s="369">
        <f t="shared" si="10"/>
        <v>0</v>
      </c>
      <c r="T41" s="370"/>
      <c r="U41" s="371">
        <f t="shared" si="20"/>
        <v>0</v>
      </c>
      <c r="V41" s="359">
        <f>'Grade Sheet'!V44</f>
        <v>0</v>
      </c>
      <c r="W41" s="360">
        <f>'Grade Sheet'!AC44</f>
        <v>0</v>
      </c>
      <c r="X41" s="361">
        <f>'Grade Sheet'!AJ44</f>
        <v>0</v>
      </c>
      <c r="Y41" s="362">
        <f>'Grade Sheet'!AQ44</f>
        <v>0</v>
      </c>
      <c r="Z41" s="363">
        <f t="shared" si="36"/>
        <v>0</v>
      </c>
      <c r="AA41" s="364">
        <f>'Grade Sheet'!BE44</f>
        <v>0</v>
      </c>
      <c r="AB41" s="365">
        <f>'Grade Sheet'!BL44</f>
        <v>0</v>
      </c>
      <c r="AC41" s="360">
        <f>'Grade Sheet'!BS44</f>
        <v>0</v>
      </c>
      <c r="AD41" s="362"/>
      <c r="AE41" s="362"/>
      <c r="AF41" s="362"/>
      <c r="AG41" s="366">
        <f>'Grade Sheet'!BZ44</f>
        <v>0</v>
      </c>
      <c r="AH41" s="367">
        <f t="shared" si="30"/>
        <v>0</v>
      </c>
      <c r="AI41" s="368">
        <f t="shared" si="21"/>
        <v>2</v>
      </c>
      <c r="AJ41" s="359"/>
      <c r="AK41" s="360"/>
      <c r="AL41" s="361"/>
      <c r="AM41" s="360"/>
      <c r="AN41" s="363"/>
      <c r="AO41" s="360"/>
      <c r="AP41" s="360"/>
      <c r="AQ41" s="360"/>
      <c r="AR41" s="361"/>
      <c r="AS41" s="367"/>
      <c r="AT41" s="372"/>
      <c r="AU41" s="369"/>
      <c r="AV41" s="370"/>
      <c r="AW41" s="371">
        <f t="shared" si="22"/>
        <v>0</v>
      </c>
      <c r="AX41" s="359">
        <f>'Grade Sheet'!H44</f>
        <v>0</v>
      </c>
      <c r="AY41" s="360">
        <f>'Grade Sheet'!O44</f>
        <v>0</v>
      </c>
      <c r="AZ41" s="361">
        <f>'Grade Sheet'!V44</f>
        <v>0</v>
      </c>
      <c r="BA41" s="360">
        <f>'Grade Sheet'!AC44</f>
        <v>0</v>
      </c>
      <c r="BB41" s="363">
        <f t="shared" si="31"/>
        <v>0</v>
      </c>
      <c r="BC41" s="360">
        <f>'Grade Sheet'!AQ44</f>
        <v>0</v>
      </c>
      <c r="BD41" s="360">
        <f>'Grade Sheet'!AX44</f>
        <v>0</v>
      </c>
      <c r="BE41" s="360">
        <f>'Grade Sheet'!BE44</f>
        <v>0</v>
      </c>
      <c r="BF41" s="361">
        <f>'Grade Sheet'!BL44</f>
        <v>0</v>
      </c>
      <c r="BG41" s="367">
        <f t="shared" si="32"/>
        <v>0</v>
      </c>
      <c r="BH41" s="372">
        <f t="shared" si="23"/>
        <v>2</v>
      </c>
      <c r="BI41" s="369">
        <f t="shared" si="24"/>
        <v>0</v>
      </c>
      <c r="BJ41" s="370"/>
      <c r="BK41" s="371">
        <f t="shared" si="25"/>
        <v>0</v>
      </c>
      <c r="BL41" s="359">
        <f>'Grade Sheet'!I44</f>
        <v>0</v>
      </c>
      <c r="BM41" s="360">
        <f>'Grade Sheet'!P44</f>
        <v>0</v>
      </c>
      <c r="BN41" s="361">
        <f>'Grade Sheet'!W44</f>
        <v>0</v>
      </c>
      <c r="BO41" s="360">
        <f>'Grade Sheet'!AD44</f>
        <v>0</v>
      </c>
      <c r="BP41" s="363">
        <f t="shared" si="33"/>
        <v>0</v>
      </c>
      <c r="BQ41" s="360">
        <f>'Grade Sheet'!AR44</f>
        <v>0</v>
      </c>
      <c r="BR41" s="360">
        <f>'Grade Sheet'!AY44</f>
        <v>0</v>
      </c>
      <c r="BS41" s="360">
        <f>'Grade Sheet'!BF44</f>
        <v>0</v>
      </c>
      <c r="BT41" s="361">
        <f>'Grade Sheet'!BM44</f>
        <v>0</v>
      </c>
      <c r="BU41" s="367">
        <f t="shared" si="34"/>
        <v>0</v>
      </c>
      <c r="BV41" s="372">
        <f t="shared" si="26"/>
        <v>2</v>
      </c>
      <c r="BW41" s="369">
        <f t="shared" si="27"/>
        <v>0</v>
      </c>
      <c r="BX41" s="370"/>
      <c r="BY41" s="371">
        <f t="shared" si="28"/>
        <v>0</v>
      </c>
    </row>
    <row r="42" spans="1:77" s="373" customFormat="1" ht="15" customHeight="1">
      <c r="A42" s="356">
        <v>10</v>
      </c>
      <c r="B42" s="357" t="str">
        <f>CustomizedSchReg!C42</f>
        <v>HENOGUIN</v>
      </c>
      <c r="C42" s="357" t="str">
        <f>CustomizedSchReg!D42</f>
        <v>Jolina</v>
      </c>
      <c r="D42" s="358" t="str">
        <f>CustomizedSchReg!F42</f>
        <v>H.</v>
      </c>
      <c r="E42" s="359">
        <f>'Grade Sheet'!E45</f>
        <v>0</v>
      </c>
      <c r="F42" s="360">
        <f>'Grade Sheet'!L45</f>
        <v>0</v>
      </c>
      <c r="G42" s="361">
        <f>'Grade Sheet'!S45</f>
        <v>0</v>
      </c>
      <c r="H42" s="362">
        <f>'Grade Sheet'!Z45</f>
        <v>0</v>
      </c>
      <c r="I42" s="363">
        <f t="shared" si="35"/>
        <v>0</v>
      </c>
      <c r="J42" s="364">
        <f>'Grade Sheet'!AN45</f>
        <v>0</v>
      </c>
      <c r="K42" s="365">
        <f>'Grade Sheet'!AU45</f>
        <v>0</v>
      </c>
      <c r="L42" s="360">
        <f>'Grade Sheet'!BB45</f>
        <v>0</v>
      </c>
      <c r="M42" s="362"/>
      <c r="N42" s="362"/>
      <c r="O42" s="362"/>
      <c r="P42" s="366">
        <f>'Grade Sheet'!BI45</f>
        <v>0</v>
      </c>
      <c r="Q42" s="367">
        <f t="shared" si="29"/>
        <v>0</v>
      </c>
      <c r="R42" s="368">
        <f t="shared" si="19"/>
        <v>2</v>
      </c>
      <c r="S42" s="369">
        <f t="shared" si="10"/>
        <v>0</v>
      </c>
      <c r="T42" s="370"/>
      <c r="U42" s="371">
        <f t="shared" si="20"/>
        <v>0</v>
      </c>
      <c r="V42" s="359">
        <f>'Grade Sheet'!V45</f>
        <v>0</v>
      </c>
      <c r="W42" s="360">
        <f>'Grade Sheet'!AC45</f>
        <v>0</v>
      </c>
      <c r="X42" s="361">
        <f>'Grade Sheet'!AJ45</f>
        <v>0</v>
      </c>
      <c r="Y42" s="362">
        <f>'Grade Sheet'!AQ45</f>
        <v>0</v>
      </c>
      <c r="Z42" s="363">
        <f t="shared" si="36"/>
        <v>0</v>
      </c>
      <c r="AA42" s="364">
        <f>'Grade Sheet'!BE45</f>
        <v>0</v>
      </c>
      <c r="AB42" s="365">
        <f>'Grade Sheet'!BL45</f>
        <v>0</v>
      </c>
      <c r="AC42" s="360">
        <f>'Grade Sheet'!BS45</f>
        <v>0</v>
      </c>
      <c r="AD42" s="362"/>
      <c r="AE42" s="362"/>
      <c r="AF42" s="362"/>
      <c r="AG42" s="366">
        <f>'Grade Sheet'!BZ45</f>
        <v>0</v>
      </c>
      <c r="AH42" s="367">
        <f t="shared" si="30"/>
        <v>0</v>
      </c>
      <c r="AI42" s="368">
        <f t="shared" si="21"/>
        <v>2</v>
      </c>
      <c r="AJ42" s="359"/>
      <c r="AK42" s="360"/>
      <c r="AL42" s="361"/>
      <c r="AM42" s="360"/>
      <c r="AN42" s="363"/>
      <c r="AO42" s="360"/>
      <c r="AP42" s="360"/>
      <c r="AQ42" s="360"/>
      <c r="AR42" s="361"/>
      <c r="AS42" s="367"/>
      <c r="AT42" s="372"/>
      <c r="AU42" s="369"/>
      <c r="AV42" s="370"/>
      <c r="AW42" s="371">
        <f t="shared" si="22"/>
        <v>0</v>
      </c>
      <c r="AX42" s="359">
        <f>'Grade Sheet'!H45</f>
        <v>0</v>
      </c>
      <c r="AY42" s="360">
        <f>'Grade Sheet'!O45</f>
        <v>0</v>
      </c>
      <c r="AZ42" s="361">
        <f>'Grade Sheet'!V45</f>
        <v>0</v>
      </c>
      <c r="BA42" s="360">
        <f>'Grade Sheet'!AC45</f>
        <v>0</v>
      </c>
      <c r="BB42" s="363">
        <f t="shared" si="31"/>
        <v>0</v>
      </c>
      <c r="BC42" s="360">
        <f>'Grade Sheet'!AQ45</f>
        <v>0</v>
      </c>
      <c r="BD42" s="360">
        <f>'Grade Sheet'!AX45</f>
        <v>0</v>
      </c>
      <c r="BE42" s="360">
        <f>'Grade Sheet'!BE45</f>
        <v>0</v>
      </c>
      <c r="BF42" s="361">
        <f>'Grade Sheet'!BL45</f>
        <v>0</v>
      </c>
      <c r="BG42" s="367">
        <f t="shared" si="32"/>
        <v>0</v>
      </c>
      <c r="BH42" s="372">
        <f t="shared" si="23"/>
        <v>2</v>
      </c>
      <c r="BI42" s="369">
        <f t="shared" si="24"/>
        <v>0</v>
      </c>
      <c r="BJ42" s="370"/>
      <c r="BK42" s="371">
        <f t="shared" si="25"/>
        <v>0</v>
      </c>
      <c r="BL42" s="359">
        <f>'Grade Sheet'!I45</f>
        <v>0</v>
      </c>
      <c r="BM42" s="360">
        <f>'Grade Sheet'!P45</f>
        <v>0</v>
      </c>
      <c r="BN42" s="361">
        <f>'Grade Sheet'!W45</f>
        <v>0</v>
      </c>
      <c r="BO42" s="360">
        <f>'Grade Sheet'!AD45</f>
        <v>0</v>
      </c>
      <c r="BP42" s="363">
        <f t="shared" si="33"/>
        <v>0</v>
      </c>
      <c r="BQ42" s="360">
        <f>'Grade Sheet'!AR45</f>
        <v>0</v>
      </c>
      <c r="BR42" s="360">
        <f>'Grade Sheet'!AY45</f>
        <v>0</v>
      </c>
      <c r="BS42" s="360">
        <f>'Grade Sheet'!BF45</f>
        <v>0</v>
      </c>
      <c r="BT42" s="361">
        <f>'Grade Sheet'!BM45</f>
        <v>0</v>
      </c>
      <c r="BU42" s="367">
        <f t="shared" si="34"/>
        <v>0</v>
      </c>
      <c r="BV42" s="372">
        <f t="shared" si="26"/>
        <v>2</v>
      </c>
      <c r="BW42" s="369">
        <f t="shared" si="27"/>
        <v>0</v>
      </c>
      <c r="BX42" s="370"/>
      <c r="BY42" s="371">
        <f t="shared" si="28"/>
        <v>0</v>
      </c>
    </row>
    <row r="43" spans="1:77" s="373" customFormat="1" ht="15" customHeight="1">
      <c r="A43" s="356">
        <v>11</v>
      </c>
      <c r="B43" s="357" t="str">
        <f>CustomizedSchReg!C43</f>
        <v>LOMONGO</v>
      </c>
      <c r="C43" s="357" t="str">
        <f>CustomizedSchReg!D43</f>
        <v>Camille Jane</v>
      </c>
      <c r="D43" s="358" t="str">
        <f>CustomizedSchReg!F43</f>
        <v>E.</v>
      </c>
      <c r="E43" s="359">
        <f>'Grade Sheet'!E46</f>
        <v>0</v>
      </c>
      <c r="F43" s="360">
        <f>'Grade Sheet'!L46</f>
        <v>0</v>
      </c>
      <c r="G43" s="361">
        <f>'Grade Sheet'!S46</f>
        <v>0</v>
      </c>
      <c r="H43" s="362">
        <f>'Grade Sheet'!Z46</f>
        <v>0</v>
      </c>
      <c r="I43" s="363">
        <f t="shared" si="35"/>
        <v>0</v>
      </c>
      <c r="J43" s="364">
        <f>'Grade Sheet'!AN46</f>
        <v>0</v>
      </c>
      <c r="K43" s="365">
        <f>'Grade Sheet'!AU46</f>
        <v>0</v>
      </c>
      <c r="L43" s="360">
        <f>'Grade Sheet'!BB46</f>
        <v>0</v>
      </c>
      <c r="M43" s="362"/>
      <c r="N43" s="362"/>
      <c r="O43" s="362"/>
      <c r="P43" s="366">
        <f>'Grade Sheet'!BI46</f>
        <v>0</v>
      </c>
      <c r="Q43" s="367">
        <f t="shared" si="29"/>
        <v>0</v>
      </c>
      <c r="R43" s="368">
        <f t="shared" si="19"/>
        <v>2</v>
      </c>
      <c r="S43" s="369">
        <f t="shared" si="10"/>
        <v>0</v>
      </c>
      <c r="T43" s="370"/>
      <c r="U43" s="371">
        <f t="shared" si="20"/>
        <v>0</v>
      </c>
      <c r="V43" s="359">
        <f>'Grade Sheet'!V46</f>
        <v>0</v>
      </c>
      <c r="W43" s="360">
        <f>'Grade Sheet'!AC46</f>
        <v>0</v>
      </c>
      <c r="X43" s="361">
        <f>'Grade Sheet'!AJ46</f>
        <v>0</v>
      </c>
      <c r="Y43" s="362">
        <f>'Grade Sheet'!AQ46</f>
        <v>0</v>
      </c>
      <c r="Z43" s="363">
        <f t="shared" si="36"/>
        <v>0</v>
      </c>
      <c r="AA43" s="364">
        <f>'Grade Sheet'!BE46</f>
        <v>0</v>
      </c>
      <c r="AB43" s="365">
        <f>'Grade Sheet'!BL46</f>
        <v>0</v>
      </c>
      <c r="AC43" s="360">
        <f>'Grade Sheet'!BS46</f>
        <v>0</v>
      </c>
      <c r="AD43" s="362"/>
      <c r="AE43" s="362"/>
      <c r="AF43" s="362"/>
      <c r="AG43" s="366">
        <f>'Grade Sheet'!BZ46</f>
        <v>0</v>
      </c>
      <c r="AH43" s="367">
        <f t="shared" si="30"/>
        <v>0</v>
      </c>
      <c r="AI43" s="368">
        <f t="shared" si="21"/>
        <v>2</v>
      </c>
      <c r="AJ43" s="359"/>
      <c r="AK43" s="360"/>
      <c r="AL43" s="361"/>
      <c r="AM43" s="360"/>
      <c r="AN43" s="363"/>
      <c r="AO43" s="360"/>
      <c r="AP43" s="360"/>
      <c r="AQ43" s="360"/>
      <c r="AR43" s="361"/>
      <c r="AS43" s="367"/>
      <c r="AT43" s="372"/>
      <c r="AU43" s="369"/>
      <c r="AV43" s="370"/>
      <c r="AW43" s="371">
        <f t="shared" si="22"/>
        <v>0</v>
      </c>
      <c r="AX43" s="359">
        <f>'Grade Sheet'!H46</f>
        <v>0</v>
      </c>
      <c r="AY43" s="360">
        <f>'Grade Sheet'!O46</f>
        <v>0</v>
      </c>
      <c r="AZ43" s="361">
        <f>'Grade Sheet'!V46</f>
        <v>0</v>
      </c>
      <c r="BA43" s="360">
        <f>'Grade Sheet'!AC46</f>
        <v>0</v>
      </c>
      <c r="BB43" s="363">
        <f t="shared" si="31"/>
        <v>0</v>
      </c>
      <c r="BC43" s="360">
        <f>'Grade Sheet'!AQ46</f>
        <v>0</v>
      </c>
      <c r="BD43" s="360">
        <f>'Grade Sheet'!AX46</f>
        <v>0</v>
      </c>
      <c r="BE43" s="360">
        <f>'Grade Sheet'!BE46</f>
        <v>0</v>
      </c>
      <c r="BF43" s="361">
        <f>'Grade Sheet'!BL46</f>
        <v>0</v>
      </c>
      <c r="BG43" s="367">
        <f t="shared" si="32"/>
        <v>0</v>
      </c>
      <c r="BH43" s="372">
        <f t="shared" si="23"/>
        <v>2</v>
      </c>
      <c r="BI43" s="369">
        <f t="shared" si="24"/>
        <v>0</v>
      </c>
      <c r="BJ43" s="370"/>
      <c r="BK43" s="371">
        <f t="shared" si="25"/>
        <v>0</v>
      </c>
      <c r="BL43" s="359">
        <f>'Grade Sheet'!I46</f>
        <v>0</v>
      </c>
      <c r="BM43" s="360">
        <f>'Grade Sheet'!P46</f>
        <v>0</v>
      </c>
      <c r="BN43" s="361">
        <f>'Grade Sheet'!W46</f>
        <v>0</v>
      </c>
      <c r="BO43" s="360">
        <f>'Grade Sheet'!AD46</f>
        <v>0</v>
      </c>
      <c r="BP43" s="363">
        <f t="shared" si="33"/>
        <v>0</v>
      </c>
      <c r="BQ43" s="360">
        <f>'Grade Sheet'!AR46</f>
        <v>0</v>
      </c>
      <c r="BR43" s="360">
        <f>'Grade Sheet'!AY46</f>
        <v>0</v>
      </c>
      <c r="BS43" s="360">
        <f>'Grade Sheet'!BF46</f>
        <v>0</v>
      </c>
      <c r="BT43" s="361">
        <f>'Grade Sheet'!BM46</f>
        <v>0</v>
      </c>
      <c r="BU43" s="367">
        <f t="shared" si="34"/>
        <v>0</v>
      </c>
      <c r="BV43" s="372">
        <f t="shared" si="26"/>
        <v>2</v>
      </c>
      <c r="BW43" s="369">
        <f t="shared" si="27"/>
        <v>0</v>
      </c>
      <c r="BX43" s="370"/>
      <c r="BY43" s="371">
        <f t="shared" si="28"/>
        <v>0</v>
      </c>
    </row>
    <row r="44" spans="1:77" s="373" customFormat="1" ht="15" customHeight="1">
      <c r="A44" s="356">
        <v>12</v>
      </c>
      <c r="B44" s="357" t="str">
        <f>CustomizedSchReg!C44</f>
        <v>MENDOZA</v>
      </c>
      <c r="C44" s="357" t="str">
        <f>CustomizedSchReg!D44</f>
        <v>Jocelyn Kate</v>
      </c>
      <c r="D44" s="358" t="str">
        <f>CustomizedSchReg!F44</f>
        <v>M.</v>
      </c>
      <c r="E44" s="359">
        <f>'Grade Sheet'!E47</f>
        <v>0</v>
      </c>
      <c r="F44" s="360">
        <f>'Grade Sheet'!L47</f>
        <v>0</v>
      </c>
      <c r="G44" s="361">
        <f>'Grade Sheet'!S47</f>
        <v>0</v>
      </c>
      <c r="H44" s="362">
        <f>'Grade Sheet'!Z47</f>
        <v>0</v>
      </c>
      <c r="I44" s="363">
        <f t="shared" si="35"/>
        <v>0</v>
      </c>
      <c r="J44" s="364">
        <f>'Grade Sheet'!AN47</f>
        <v>0</v>
      </c>
      <c r="K44" s="365">
        <f>'Grade Sheet'!AU47</f>
        <v>0</v>
      </c>
      <c r="L44" s="360">
        <f>'Grade Sheet'!BB47</f>
        <v>0</v>
      </c>
      <c r="M44" s="362"/>
      <c r="N44" s="362"/>
      <c r="O44" s="362"/>
      <c r="P44" s="366">
        <f>'Grade Sheet'!BI47</f>
        <v>0</v>
      </c>
      <c r="Q44" s="367">
        <f t="shared" si="29"/>
        <v>0</v>
      </c>
      <c r="R44" s="368">
        <f t="shared" si="19"/>
        <v>2</v>
      </c>
      <c r="S44" s="369">
        <f t="shared" si="10"/>
        <v>0</v>
      </c>
      <c r="T44" s="370"/>
      <c r="U44" s="371">
        <f t="shared" si="20"/>
        <v>0</v>
      </c>
      <c r="V44" s="359">
        <f>'Grade Sheet'!V47</f>
        <v>0</v>
      </c>
      <c r="W44" s="360">
        <f>'Grade Sheet'!AC47</f>
        <v>0</v>
      </c>
      <c r="X44" s="361">
        <f>'Grade Sheet'!AJ47</f>
        <v>0</v>
      </c>
      <c r="Y44" s="362">
        <f>'Grade Sheet'!AQ47</f>
        <v>0</v>
      </c>
      <c r="Z44" s="363">
        <f t="shared" si="36"/>
        <v>0</v>
      </c>
      <c r="AA44" s="364">
        <f>'Grade Sheet'!BE47</f>
        <v>0</v>
      </c>
      <c r="AB44" s="365">
        <f>'Grade Sheet'!BL47</f>
        <v>0</v>
      </c>
      <c r="AC44" s="360">
        <f>'Grade Sheet'!BS47</f>
        <v>0</v>
      </c>
      <c r="AD44" s="362"/>
      <c r="AE44" s="362"/>
      <c r="AF44" s="362"/>
      <c r="AG44" s="366">
        <f>'Grade Sheet'!BZ47</f>
        <v>0</v>
      </c>
      <c r="AH44" s="367">
        <f t="shared" si="30"/>
        <v>0</v>
      </c>
      <c r="AI44" s="368">
        <f t="shared" si="21"/>
        <v>2</v>
      </c>
      <c r="AJ44" s="359"/>
      <c r="AK44" s="360"/>
      <c r="AL44" s="361"/>
      <c r="AM44" s="360"/>
      <c r="AN44" s="363"/>
      <c r="AO44" s="360"/>
      <c r="AP44" s="360"/>
      <c r="AQ44" s="360"/>
      <c r="AR44" s="361"/>
      <c r="AS44" s="367"/>
      <c r="AT44" s="372"/>
      <c r="AU44" s="369"/>
      <c r="AV44" s="370"/>
      <c r="AW44" s="371">
        <f t="shared" si="22"/>
        <v>0</v>
      </c>
      <c r="AX44" s="359">
        <f>'Grade Sheet'!H47</f>
        <v>0</v>
      </c>
      <c r="AY44" s="360">
        <f>'Grade Sheet'!O47</f>
        <v>0</v>
      </c>
      <c r="AZ44" s="361">
        <f>'Grade Sheet'!V47</f>
        <v>0</v>
      </c>
      <c r="BA44" s="360">
        <f>'Grade Sheet'!AC47</f>
        <v>0</v>
      </c>
      <c r="BB44" s="363">
        <f t="shared" si="31"/>
        <v>0</v>
      </c>
      <c r="BC44" s="360">
        <f>'Grade Sheet'!AQ47</f>
        <v>0</v>
      </c>
      <c r="BD44" s="360">
        <f>'Grade Sheet'!AX47</f>
        <v>0</v>
      </c>
      <c r="BE44" s="360">
        <f>'Grade Sheet'!BE47</f>
        <v>0</v>
      </c>
      <c r="BF44" s="361">
        <f>'Grade Sheet'!BL47</f>
        <v>0</v>
      </c>
      <c r="BG44" s="367">
        <f t="shared" si="32"/>
        <v>0</v>
      </c>
      <c r="BH44" s="372">
        <f t="shared" si="23"/>
        <v>2</v>
      </c>
      <c r="BI44" s="369">
        <f t="shared" si="24"/>
        <v>0</v>
      </c>
      <c r="BJ44" s="370"/>
      <c r="BK44" s="371">
        <f t="shared" si="25"/>
        <v>0</v>
      </c>
      <c r="BL44" s="359">
        <f>'Grade Sheet'!I47</f>
        <v>0</v>
      </c>
      <c r="BM44" s="360">
        <f>'Grade Sheet'!P47</f>
        <v>0</v>
      </c>
      <c r="BN44" s="361">
        <f>'Grade Sheet'!W47</f>
        <v>0</v>
      </c>
      <c r="BO44" s="360">
        <f>'Grade Sheet'!AD47</f>
        <v>0</v>
      </c>
      <c r="BP44" s="363">
        <f t="shared" si="33"/>
        <v>0</v>
      </c>
      <c r="BQ44" s="360">
        <f>'Grade Sheet'!AR47</f>
        <v>0</v>
      </c>
      <c r="BR44" s="360">
        <f>'Grade Sheet'!AY47</f>
        <v>0</v>
      </c>
      <c r="BS44" s="360">
        <f>'Grade Sheet'!BF47</f>
        <v>0</v>
      </c>
      <c r="BT44" s="361">
        <f>'Grade Sheet'!BM47</f>
        <v>0</v>
      </c>
      <c r="BU44" s="367">
        <f t="shared" si="34"/>
        <v>0</v>
      </c>
      <c r="BV44" s="372">
        <f t="shared" si="26"/>
        <v>2</v>
      </c>
      <c r="BW44" s="369">
        <f t="shared" si="27"/>
        <v>0</v>
      </c>
      <c r="BX44" s="370"/>
      <c r="BY44" s="371">
        <f t="shared" si="28"/>
        <v>0</v>
      </c>
    </row>
    <row r="45" spans="1:77" s="373" customFormat="1" ht="15" customHeight="1">
      <c r="A45" s="356">
        <v>13</v>
      </c>
      <c r="B45" s="357" t="str">
        <f>CustomizedSchReg!C45</f>
        <v>MICABALO</v>
      </c>
      <c r="C45" s="357" t="str">
        <f>CustomizedSchReg!D45</f>
        <v>Louise Lane</v>
      </c>
      <c r="D45" s="358" t="str">
        <f>CustomizedSchReg!F45</f>
        <v>D.</v>
      </c>
      <c r="E45" s="359">
        <f>'Grade Sheet'!E48</f>
        <v>0</v>
      </c>
      <c r="F45" s="360">
        <f>'Grade Sheet'!L48</f>
        <v>0</v>
      </c>
      <c r="G45" s="361">
        <f>'Grade Sheet'!S48</f>
        <v>0</v>
      </c>
      <c r="H45" s="362">
        <f>'Grade Sheet'!Z48</f>
        <v>0</v>
      </c>
      <c r="I45" s="363">
        <f t="shared" si="35"/>
        <v>0</v>
      </c>
      <c r="J45" s="364">
        <f>'Grade Sheet'!AN48</f>
        <v>0</v>
      </c>
      <c r="K45" s="365">
        <f>'Grade Sheet'!AU48</f>
        <v>0</v>
      </c>
      <c r="L45" s="360">
        <f>'Grade Sheet'!BB48</f>
        <v>0</v>
      </c>
      <c r="M45" s="362"/>
      <c r="N45" s="362"/>
      <c r="O45" s="362"/>
      <c r="P45" s="366">
        <f>'Grade Sheet'!BI48</f>
        <v>0</v>
      </c>
      <c r="Q45" s="367">
        <f t="shared" si="29"/>
        <v>0</v>
      </c>
      <c r="R45" s="368">
        <f t="shared" si="19"/>
        <v>2</v>
      </c>
      <c r="S45" s="369">
        <f t="shared" si="10"/>
        <v>0</v>
      </c>
      <c r="T45" s="370"/>
      <c r="U45" s="371">
        <f t="shared" si="20"/>
        <v>0</v>
      </c>
      <c r="V45" s="359">
        <f>'Grade Sheet'!V48</f>
        <v>0</v>
      </c>
      <c r="W45" s="360">
        <f>'Grade Sheet'!AC48</f>
        <v>0</v>
      </c>
      <c r="X45" s="361">
        <f>'Grade Sheet'!AJ48</f>
        <v>0</v>
      </c>
      <c r="Y45" s="362">
        <f>'Grade Sheet'!AQ48</f>
        <v>0</v>
      </c>
      <c r="Z45" s="363">
        <f t="shared" si="36"/>
        <v>0</v>
      </c>
      <c r="AA45" s="364">
        <f>'Grade Sheet'!BE48</f>
        <v>0</v>
      </c>
      <c r="AB45" s="365">
        <f>'Grade Sheet'!BL48</f>
        <v>0</v>
      </c>
      <c r="AC45" s="360">
        <f>'Grade Sheet'!BS48</f>
        <v>0</v>
      </c>
      <c r="AD45" s="362"/>
      <c r="AE45" s="362"/>
      <c r="AF45" s="362"/>
      <c r="AG45" s="366">
        <f>'Grade Sheet'!BZ48</f>
        <v>0</v>
      </c>
      <c r="AH45" s="367">
        <f t="shared" si="30"/>
        <v>0</v>
      </c>
      <c r="AI45" s="368">
        <f t="shared" si="21"/>
        <v>2</v>
      </c>
      <c r="AJ45" s="359"/>
      <c r="AK45" s="360"/>
      <c r="AL45" s="361"/>
      <c r="AM45" s="360"/>
      <c r="AN45" s="363"/>
      <c r="AO45" s="360"/>
      <c r="AP45" s="360"/>
      <c r="AQ45" s="360"/>
      <c r="AR45" s="361"/>
      <c r="AS45" s="367"/>
      <c r="AT45" s="372"/>
      <c r="AU45" s="369"/>
      <c r="AV45" s="370"/>
      <c r="AW45" s="371">
        <f t="shared" si="22"/>
        <v>0</v>
      </c>
      <c r="AX45" s="359">
        <f>'Grade Sheet'!H48</f>
        <v>0</v>
      </c>
      <c r="AY45" s="360">
        <f>'Grade Sheet'!O48</f>
        <v>0</v>
      </c>
      <c r="AZ45" s="361">
        <f>'Grade Sheet'!V48</f>
        <v>0</v>
      </c>
      <c r="BA45" s="360">
        <f>'Grade Sheet'!AC48</f>
        <v>0</v>
      </c>
      <c r="BB45" s="363">
        <f t="shared" si="31"/>
        <v>0</v>
      </c>
      <c r="BC45" s="360">
        <f>'Grade Sheet'!AQ48</f>
        <v>0</v>
      </c>
      <c r="BD45" s="360">
        <f>'Grade Sheet'!AX48</f>
        <v>0</v>
      </c>
      <c r="BE45" s="360">
        <f>'Grade Sheet'!BE48</f>
        <v>0</v>
      </c>
      <c r="BF45" s="361">
        <f>'Grade Sheet'!BL48</f>
        <v>0</v>
      </c>
      <c r="BG45" s="367">
        <f t="shared" si="32"/>
        <v>0</v>
      </c>
      <c r="BH45" s="372">
        <f t="shared" si="23"/>
        <v>2</v>
      </c>
      <c r="BI45" s="369">
        <f t="shared" si="24"/>
        <v>0</v>
      </c>
      <c r="BJ45" s="370"/>
      <c r="BK45" s="371">
        <f t="shared" si="25"/>
        <v>0</v>
      </c>
      <c r="BL45" s="359">
        <f>'Grade Sheet'!I48</f>
        <v>0</v>
      </c>
      <c r="BM45" s="360">
        <f>'Grade Sheet'!P48</f>
        <v>0</v>
      </c>
      <c r="BN45" s="361">
        <f>'Grade Sheet'!W48</f>
        <v>0</v>
      </c>
      <c r="BO45" s="360">
        <f>'Grade Sheet'!AD48</f>
        <v>0</v>
      </c>
      <c r="BP45" s="363">
        <f t="shared" si="33"/>
        <v>0</v>
      </c>
      <c r="BQ45" s="360">
        <f>'Grade Sheet'!AR48</f>
        <v>0</v>
      </c>
      <c r="BR45" s="360">
        <f>'Grade Sheet'!AY48</f>
        <v>0</v>
      </c>
      <c r="BS45" s="360">
        <f>'Grade Sheet'!BF48</f>
        <v>0</v>
      </c>
      <c r="BT45" s="361">
        <f>'Grade Sheet'!BM48</f>
        <v>0</v>
      </c>
      <c r="BU45" s="367">
        <f t="shared" si="34"/>
        <v>0</v>
      </c>
      <c r="BV45" s="372">
        <f t="shared" si="26"/>
        <v>2</v>
      </c>
      <c r="BW45" s="369">
        <f t="shared" si="27"/>
        <v>0</v>
      </c>
      <c r="BX45" s="370"/>
      <c r="BY45" s="371">
        <f t="shared" si="28"/>
        <v>0</v>
      </c>
    </row>
    <row r="46" spans="1:77" s="373" customFormat="1" ht="15" customHeight="1">
      <c r="A46" s="356">
        <v>14</v>
      </c>
      <c r="B46" s="357" t="str">
        <f>CustomizedSchReg!C46</f>
        <v>MONTALBA</v>
      </c>
      <c r="C46" s="357" t="str">
        <f>CustomizedSchReg!D46</f>
        <v>Rejoy Ann Marie</v>
      </c>
      <c r="D46" s="358" t="str">
        <f>CustomizedSchReg!F46</f>
        <v>A.</v>
      </c>
      <c r="E46" s="359">
        <f>'Grade Sheet'!E49</f>
        <v>0</v>
      </c>
      <c r="F46" s="360">
        <f>'Grade Sheet'!L49</f>
        <v>0</v>
      </c>
      <c r="G46" s="361">
        <f>'Grade Sheet'!S49</f>
        <v>0</v>
      </c>
      <c r="H46" s="362">
        <f>'Grade Sheet'!Z49</f>
        <v>0</v>
      </c>
      <c r="I46" s="363">
        <f t="shared" si="35"/>
        <v>0</v>
      </c>
      <c r="J46" s="364">
        <f>'Grade Sheet'!AN49</f>
        <v>0</v>
      </c>
      <c r="K46" s="365">
        <f>'Grade Sheet'!AU49</f>
        <v>0</v>
      </c>
      <c r="L46" s="360">
        <f>'Grade Sheet'!BB49</f>
        <v>0</v>
      </c>
      <c r="M46" s="362"/>
      <c r="N46" s="362"/>
      <c r="O46" s="362"/>
      <c r="P46" s="366">
        <f>'Grade Sheet'!BI49</f>
        <v>0</v>
      </c>
      <c r="Q46" s="367">
        <f t="shared" si="29"/>
        <v>0</v>
      </c>
      <c r="R46" s="368">
        <f t="shared" si="19"/>
        <v>2</v>
      </c>
      <c r="S46" s="369">
        <f t="shared" si="10"/>
        <v>0</v>
      </c>
      <c r="T46" s="370"/>
      <c r="U46" s="371">
        <f t="shared" si="20"/>
        <v>0</v>
      </c>
      <c r="V46" s="359">
        <f>'Grade Sheet'!V49</f>
        <v>0</v>
      </c>
      <c r="W46" s="360">
        <f>'Grade Sheet'!AC49</f>
        <v>0</v>
      </c>
      <c r="X46" s="361">
        <f>'Grade Sheet'!AJ49</f>
        <v>0</v>
      </c>
      <c r="Y46" s="362">
        <f>'Grade Sheet'!AQ49</f>
        <v>0</v>
      </c>
      <c r="Z46" s="363">
        <f t="shared" si="36"/>
        <v>0</v>
      </c>
      <c r="AA46" s="364">
        <f>'Grade Sheet'!BE49</f>
        <v>0</v>
      </c>
      <c r="AB46" s="365">
        <f>'Grade Sheet'!BL49</f>
        <v>0</v>
      </c>
      <c r="AC46" s="360">
        <f>'Grade Sheet'!BS49</f>
        <v>0</v>
      </c>
      <c r="AD46" s="362"/>
      <c r="AE46" s="362"/>
      <c r="AF46" s="362"/>
      <c r="AG46" s="366">
        <f>'Grade Sheet'!BZ49</f>
        <v>0</v>
      </c>
      <c r="AH46" s="367">
        <f t="shared" si="30"/>
        <v>0</v>
      </c>
      <c r="AI46" s="368">
        <f t="shared" si="21"/>
        <v>2</v>
      </c>
      <c r="AJ46" s="359"/>
      <c r="AK46" s="360"/>
      <c r="AL46" s="361"/>
      <c r="AM46" s="360"/>
      <c r="AN46" s="363"/>
      <c r="AO46" s="360"/>
      <c r="AP46" s="360"/>
      <c r="AQ46" s="360"/>
      <c r="AR46" s="361"/>
      <c r="AS46" s="367"/>
      <c r="AT46" s="372"/>
      <c r="AU46" s="369"/>
      <c r="AV46" s="370"/>
      <c r="AW46" s="371">
        <f t="shared" si="22"/>
        <v>0</v>
      </c>
      <c r="AX46" s="359">
        <f>'Grade Sheet'!H49</f>
        <v>0</v>
      </c>
      <c r="AY46" s="360">
        <f>'Grade Sheet'!O49</f>
        <v>0</v>
      </c>
      <c r="AZ46" s="361">
        <f>'Grade Sheet'!V49</f>
        <v>0</v>
      </c>
      <c r="BA46" s="360">
        <f>'Grade Sheet'!AC49</f>
        <v>0</v>
      </c>
      <c r="BB46" s="363">
        <f t="shared" si="31"/>
        <v>0</v>
      </c>
      <c r="BC46" s="360">
        <f>'Grade Sheet'!AQ49</f>
        <v>0</v>
      </c>
      <c r="BD46" s="360">
        <f>'Grade Sheet'!AX49</f>
        <v>0</v>
      </c>
      <c r="BE46" s="360">
        <f>'Grade Sheet'!BE49</f>
        <v>0</v>
      </c>
      <c r="BF46" s="361">
        <f>'Grade Sheet'!BL49</f>
        <v>0</v>
      </c>
      <c r="BG46" s="367">
        <f t="shared" si="32"/>
        <v>0</v>
      </c>
      <c r="BH46" s="372">
        <f t="shared" si="23"/>
        <v>2</v>
      </c>
      <c r="BI46" s="369">
        <f t="shared" si="24"/>
        <v>0</v>
      </c>
      <c r="BJ46" s="370"/>
      <c r="BK46" s="371">
        <f t="shared" si="25"/>
        <v>0</v>
      </c>
      <c r="BL46" s="359">
        <f>'Grade Sheet'!I49</f>
        <v>0</v>
      </c>
      <c r="BM46" s="360">
        <f>'Grade Sheet'!P49</f>
        <v>0</v>
      </c>
      <c r="BN46" s="361">
        <f>'Grade Sheet'!W49</f>
        <v>0</v>
      </c>
      <c r="BO46" s="360">
        <f>'Grade Sheet'!AD49</f>
        <v>0</v>
      </c>
      <c r="BP46" s="363">
        <f t="shared" si="33"/>
        <v>0</v>
      </c>
      <c r="BQ46" s="360">
        <f>'Grade Sheet'!AR49</f>
        <v>0</v>
      </c>
      <c r="BR46" s="360">
        <f>'Grade Sheet'!AY49</f>
        <v>0</v>
      </c>
      <c r="BS46" s="360">
        <f>'Grade Sheet'!BF49</f>
        <v>0</v>
      </c>
      <c r="BT46" s="361">
        <f>'Grade Sheet'!BM49</f>
        <v>0</v>
      </c>
      <c r="BU46" s="367">
        <f t="shared" si="34"/>
        <v>0</v>
      </c>
      <c r="BV46" s="372">
        <f t="shared" si="26"/>
        <v>2</v>
      </c>
      <c r="BW46" s="369">
        <f t="shared" si="27"/>
        <v>0</v>
      </c>
      <c r="BX46" s="370"/>
      <c r="BY46" s="371">
        <f t="shared" si="28"/>
        <v>0</v>
      </c>
    </row>
    <row r="47" spans="1:77" s="373" customFormat="1" ht="15" customHeight="1">
      <c r="A47" s="356">
        <v>15</v>
      </c>
      <c r="B47" s="357" t="str">
        <f>CustomizedSchReg!C47</f>
        <v>PACANA</v>
      </c>
      <c r="C47" s="357" t="str">
        <f>CustomizedSchReg!D47</f>
        <v>Samantha Mercedes</v>
      </c>
      <c r="D47" s="358" t="str">
        <f>CustomizedSchReg!F47</f>
        <v>A.</v>
      </c>
      <c r="E47" s="359">
        <f>'Grade Sheet'!E50</f>
        <v>0</v>
      </c>
      <c r="F47" s="360">
        <f>'Grade Sheet'!L50</f>
        <v>0</v>
      </c>
      <c r="G47" s="361">
        <f>'Grade Sheet'!S50</f>
        <v>0</v>
      </c>
      <c r="H47" s="362">
        <f>'Grade Sheet'!Z50</f>
        <v>0</v>
      </c>
      <c r="I47" s="363">
        <f t="shared" si="35"/>
        <v>0</v>
      </c>
      <c r="J47" s="364">
        <f>'Grade Sheet'!AN50</f>
        <v>0</v>
      </c>
      <c r="K47" s="365">
        <f>'Grade Sheet'!AU50</f>
        <v>0</v>
      </c>
      <c r="L47" s="360">
        <f>'Grade Sheet'!BB50</f>
        <v>0</v>
      </c>
      <c r="M47" s="362"/>
      <c r="N47" s="362"/>
      <c r="O47" s="362"/>
      <c r="P47" s="366">
        <f>'Grade Sheet'!BI50</f>
        <v>0</v>
      </c>
      <c r="Q47" s="367">
        <f t="shared" si="29"/>
        <v>0</v>
      </c>
      <c r="R47" s="368">
        <f t="shared" si="19"/>
        <v>2</v>
      </c>
      <c r="S47" s="369">
        <f t="shared" si="10"/>
        <v>0</v>
      </c>
      <c r="T47" s="370"/>
      <c r="U47" s="371">
        <f t="shared" si="20"/>
        <v>0</v>
      </c>
      <c r="V47" s="359">
        <f>'Grade Sheet'!V50</f>
        <v>0</v>
      </c>
      <c r="W47" s="360">
        <f>'Grade Sheet'!AC50</f>
        <v>0</v>
      </c>
      <c r="X47" s="361">
        <f>'Grade Sheet'!AJ50</f>
        <v>0</v>
      </c>
      <c r="Y47" s="362">
        <f>'Grade Sheet'!AQ50</f>
        <v>0</v>
      </c>
      <c r="Z47" s="363">
        <f t="shared" si="36"/>
        <v>0</v>
      </c>
      <c r="AA47" s="364">
        <f>'Grade Sheet'!BE50</f>
        <v>0</v>
      </c>
      <c r="AB47" s="365">
        <f>'Grade Sheet'!BL50</f>
        <v>0</v>
      </c>
      <c r="AC47" s="360">
        <f>'Grade Sheet'!BS50</f>
        <v>0</v>
      </c>
      <c r="AD47" s="362"/>
      <c r="AE47" s="362"/>
      <c r="AF47" s="362"/>
      <c r="AG47" s="366">
        <f>'Grade Sheet'!BZ50</f>
        <v>0</v>
      </c>
      <c r="AH47" s="367">
        <f t="shared" si="30"/>
        <v>0</v>
      </c>
      <c r="AI47" s="368">
        <f t="shared" si="21"/>
        <v>2</v>
      </c>
      <c r="AJ47" s="359"/>
      <c r="AK47" s="360"/>
      <c r="AL47" s="361"/>
      <c r="AM47" s="360"/>
      <c r="AN47" s="363"/>
      <c r="AO47" s="360"/>
      <c r="AP47" s="360"/>
      <c r="AQ47" s="360"/>
      <c r="AR47" s="361"/>
      <c r="AS47" s="367"/>
      <c r="AT47" s="372"/>
      <c r="AU47" s="369"/>
      <c r="AV47" s="370"/>
      <c r="AW47" s="371">
        <f t="shared" si="22"/>
        <v>0</v>
      </c>
      <c r="AX47" s="359">
        <f>'Grade Sheet'!H50</f>
        <v>0</v>
      </c>
      <c r="AY47" s="360">
        <f>'Grade Sheet'!O50</f>
        <v>0</v>
      </c>
      <c r="AZ47" s="361">
        <f>'Grade Sheet'!V50</f>
        <v>0</v>
      </c>
      <c r="BA47" s="360">
        <f>'Grade Sheet'!AC50</f>
        <v>0</v>
      </c>
      <c r="BB47" s="363">
        <f t="shared" si="31"/>
        <v>0</v>
      </c>
      <c r="BC47" s="360">
        <f>'Grade Sheet'!AQ50</f>
        <v>0</v>
      </c>
      <c r="BD47" s="360">
        <f>'Grade Sheet'!AX50</f>
        <v>0</v>
      </c>
      <c r="BE47" s="360">
        <f>'Grade Sheet'!BE50</f>
        <v>0</v>
      </c>
      <c r="BF47" s="361">
        <f>'Grade Sheet'!BL50</f>
        <v>0</v>
      </c>
      <c r="BG47" s="367">
        <f t="shared" si="32"/>
        <v>0</v>
      </c>
      <c r="BH47" s="372">
        <f t="shared" si="23"/>
        <v>2</v>
      </c>
      <c r="BI47" s="369">
        <f t="shared" si="24"/>
        <v>0</v>
      </c>
      <c r="BJ47" s="370"/>
      <c r="BK47" s="371">
        <f t="shared" si="25"/>
        <v>0</v>
      </c>
      <c r="BL47" s="359">
        <f>'Grade Sheet'!I50</f>
        <v>0</v>
      </c>
      <c r="BM47" s="360">
        <f>'Grade Sheet'!P50</f>
        <v>0</v>
      </c>
      <c r="BN47" s="361">
        <f>'Grade Sheet'!W50</f>
        <v>0</v>
      </c>
      <c r="BO47" s="360">
        <f>'Grade Sheet'!AD50</f>
        <v>0</v>
      </c>
      <c r="BP47" s="363">
        <f t="shared" si="33"/>
        <v>0</v>
      </c>
      <c r="BQ47" s="360">
        <f>'Grade Sheet'!AR50</f>
        <v>0</v>
      </c>
      <c r="BR47" s="360">
        <f>'Grade Sheet'!AY50</f>
        <v>0</v>
      </c>
      <c r="BS47" s="360">
        <f>'Grade Sheet'!BF50</f>
        <v>0</v>
      </c>
      <c r="BT47" s="361">
        <f>'Grade Sheet'!BM50</f>
        <v>0</v>
      </c>
      <c r="BU47" s="367">
        <f t="shared" si="34"/>
        <v>0</v>
      </c>
      <c r="BV47" s="372">
        <f t="shared" si="26"/>
        <v>2</v>
      </c>
      <c r="BW47" s="369">
        <f t="shared" si="27"/>
        <v>0</v>
      </c>
      <c r="BX47" s="370"/>
      <c r="BY47" s="371">
        <f t="shared" si="28"/>
        <v>0</v>
      </c>
    </row>
    <row r="48" spans="1:77" s="373" customFormat="1" ht="15" customHeight="1">
      <c r="A48" s="356">
        <v>16</v>
      </c>
      <c r="B48" s="357" t="str">
        <f>CustomizedSchReg!C48</f>
        <v>QUINTO</v>
      </c>
      <c r="C48" s="357" t="str">
        <f>CustomizedSchReg!D48</f>
        <v>Queenie</v>
      </c>
      <c r="D48" s="358" t="str">
        <f>CustomizedSchReg!F48</f>
        <v>L.</v>
      </c>
      <c r="E48" s="359">
        <f>'Grade Sheet'!E51</f>
        <v>0</v>
      </c>
      <c r="F48" s="360">
        <f>'Grade Sheet'!L51</f>
        <v>0</v>
      </c>
      <c r="G48" s="361">
        <f>'Grade Sheet'!S51</f>
        <v>0</v>
      </c>
      <c r="H48" s="362">
        <f>'Grade Sheet'!Z51</f>
        <v>0</v>
      </c>
      <c r="I48" s="363">
        <f t="shared" si="35"/>
        <v>0</v>
      </c>
      <c r="J48" s="364">
        <f>'Grade Sheet'!AN51</f>
        <v>0</v>
      </c>
      <c r="K48" s="365">
        <f>'Grade Sheet'!AU51</f>
        <v>0</v>
      </c>
      <c r="L48" s="360">
        <f>'Grade Sheet'!BB51</f>
        <v>0</v>
      </c>
      <c r="M48" s="362"/>
      <c r="N48" s="362"/>
      <c r="O48" s="362"/>
      <c r="P48" s="366">
        <f>'Grade Sheet'!BI51</f>
        <v>0</v>
      </c>
      <c r="Q48" s="367">
        <f t="shared" si="29"/>
        <v>0</v>
      </c>
      <c r="R48" s="368">
        <f t="shared" si="19"/>
        <v>2</v>
      </c>
      <c r="S48" s="369">
        <f t="shared" si="10"/>
        <v>0</v>
      </c>
      <c r="T48" s="370"/>
      <c r="U48" s="371">
        <f t="shared" si="20"/>
        <v>0</v>
      </c>
      <c r="V48" s="359">
        <f>'Grade Sheet'!V51</f>
        <v>0</v>
      </c>
      <c r="W48" s="360">
        <f>'Grade Sheet'!AC51</f>
        <v>0</v>
      </c>
      <c r="X48" s="361">
        <f>'Grade Sheet'!AJ51</f>
        <v>0</v>
      </c>
      <c r="Y48" s="362">
        <f>'Grade Sheet'!AQ51</f>
        <v>0</v>
      </c>
      <c r="Z48" s="363">
        <f t="shared" si="36"/>
        <v>0</v>
      </c>
      <c r="AA48" s="364">
        <f>'Grade Sheet'!BE51</f>
        <v>0</v>
      </c>
      <c r="AB48" s="365">
        <f>'Grade Sheet'!BL51</f>
        <v>0</v>
      </c>
      <c r="AC48" s="360">
        <f>'Grade Sheet'!BS51</f>
        <v>0</v>
      </c>
      <c r="AD48" s="362"/>
      <c r="AE48" s="362"/>
      <c r="AF48" s="362"/>
      <c r="AG48" s="366">
        <f>'Grade Sheet'!BZ51</f>
        <v>0</v>
      </c>
      <c r="AH48" s="367">
        <f t="shared" si="30"/>
        <v>0</v>
      </c>
      <c r="AI48" s="368">
        <f t="shared" si="21"/>
        <v>2</v>
      </c>
      <c r="AJ48" s="359"/>
      <c r="AK48" s="360"/>
      <c r="AL48" s="361"/>
      <c r="AM48" s="360"/>
      <c r="AN48" s="363"/>
      <c r="AO48" s="360"/>
      <c r="AP48" s="360"/>
      <c r="AQ48" s="360"/>
      <c r="AR48" s="361"/>
      <c r="AS48" s="367"/>
      <c r="AT48" s="372"/>
      <c r="AU48" s="369"/>
      <c r="AV48" s="370"/>
      <c r="AW48" s="371">
        <f t="shared" si="22"/>
        <v>0</v>
      </c>
      <c r="AX48" s="359">
        <f>'Grade Sheet'!H51</f>
        <v>0</v>
      </c>
      <c r="AY48" s="360">
        <f>'Grade Sheet'!O51</f>
        <v>0</v>
      </c>
      <c r="AZ48" s="361">
        <f>'Grade Sheet'!V51</f>
        <v>0</v>
      </c>
      <c r="BA48" s="360">
        <f>'Grade Sheet'!AC51</f>
        <v>0</v>
      </c>
      <c r="BB48" s="363">
        <f t="shared" si="31"/>
        <v>0</v>
      </c>
      <c r="BC48" s="360">
        <f>'Grade Sheet'!AQ51</f>
        <v>0</v>
      </c>
      <c r="BD48" s="360">
        <f>'Grade Sheet'!AX51</f>
        <v>0</v>
      </c>
      <c r="BE48" s="360">
        <f>'Grade Sheet'!BE51</f>
        <v>0</v>
      </c>
      <c r="BF48" s="361">
        <f>'Grade Sheet'!BL51</f>
        <v>0</v>
      </c>
      <c r="BG48" s="367">
        <f t="shared" si="32"/>
        <v>0</v>
      </c>
      <c r="BH48" s="372">
        <f t="shared" si="23"/>
        <v>2</v>
      </c>
      <c r="BI48" s="369">
        <f t="shared" si="24"/>
        <v>0</v>
      </c>
      <c r="BJ48" s="370"/>
      <c r="BK48" s="371">
        <f t="shared" si="25"/>
        <v>0</v>
      </c>
      <c r="BL48" s="359">
        <f>'Grade Sheet'!I51</f>
        <v>0</v>
      </c>
      <c r="BM48" s="360">
        <f>'Grade Sheet'!P51</f>
        <v>0</v>
      </c>
      <c r="BN48" s="361">
        <f>'Grade Sheet'!W51</f>
        <v>0</v>
      </c>
      <c r="BO48" s="360">
        <f>'Grade Sheet'!AD51</f>
        <v>0</v>
      </c>
      <c r="BP48" s="363">
        <f t="shared" si="33"/>
        <v>0</v>
      </c>
      <c r="BQ48" s="360">
        <f>'Grade Sheet'!AR51</f>
        <v>0</v>
      </c>
      <c r="BR48" s="360">
        <f>'Grade Sheet'!AY51</f>
        <v>0</v>
      </c>
      <c r="BS48" s="360">
        <f>'Grade Sheet'!BF51</f>
        <v>0</v>
      </c>
      <c r="BT48" s="361">
        <f>'Grade Sheet'!BM51</f>
        <v>0</v>
      </c>
      <c r="BU48" s="367">
        <f t="shared" si="34"/>
        <v>0</v>
      </c>
      <c r="BV48" s="372">
        <f t="shared" si="26"/>
        <v>2</v>
      </c>
      <c r="BW48" s="369">
        <f t="shared" si="27"/>
        <v>0</v>
      </c>
      <c r="BX48" s="370"/>
      <c r="BY48" s="371">
        <f t="shared" si="28"/>
        <v>0</v>
      </c>
    </row>
    <row r="49" spans="1:77" s="373" customFormat="1" ht="15" customHeight="1">
      <c r="A49" s="356">
        <v>17</v>
      </c>
      <c r="B49" s="357" t="str">
        <f>CustomizedSchReg!C49</f>
        <v>REYES</v>
      </c>
      <c r="C49" s="357" t="str">
        <f>CustomizedSchReg!D49</f>
        <v>Clarisse</v>
      </c>
      <c r="D49" s="358" t="str">
        <f>CustomizedSchReg!F49</f>
        <v>L.</v>
      </c>
      <c r="E49" s="359">
        <f>'Grade Sheet'!E52</f>
        <v>0</v>
      </c>
      <c r="F49" s="360">
        <f>'Grade Sheet'!L52</f>
        <v>0</v>
      </c>
      <c r="G49" s="361">
        <f>'Grade Sheet'!S52</f>
        <v>0</v>
      </c>
      <c r="H49" s="362">
        <f>'Grade Sheet'!Z52</f>
        <v>0</v>
      </c>
      <c r="I49" s="363">
        <f t="shared" si="35"/>
        <v>0</v>
      </c>
      <c r="J49" s="364">
        <f>'Grade Sheet'!AN52</f>
        <v>0</v>
      </c>
      <c r="K49" s="365">
        <f>'Grade Sheet'!AU52</f>
        <v>0</v>
      </c>
      <c r="L49" s="360">
        <f>'Grade Sheet'!BB52</f>
        <v>0</v>
      </c>
      <c r="M49" s="362"/>
      <c r="N49" s="362"/>
      <c r="O49" s="362"/>
      <c r="P49" s="366">
        <f>'Grade Sheet'!BI52</f>
        <v>0</v>
      </c>
      <c r="Q49" s="367">
        <f t="shared" si="29"/>
        <v>0</v>
      </c>
      <c r="R49" s="368">
        <f t="shared" si="19"/>
        <v>2</v>
      </c>
      <c r="S49" s="369">
        <f t="shared" si="10"/>
        <v>0</v>
      </c>
      <c r="T49" s="370"/>
      <c r="U49" s="371">
        <f t="shared" si="20"/>
        <v>0</v>
      </c>
      <c r="V49" s="359">
        <f>'Grade Sheet'!V52</f>
        <v>0</v>
      </c>
      <c r="W49" s="360">
        <f>'Grade Sheet'!AC52</f>
        <v>0</v>
      </c>
      <c r="X49" s="361">
        <f>'Grade Sheet'!AJ52</f>
        <v>0</v>
      </c>
      <c r="Y49" s="362">
        <f>'Grade Sheet'!AQ52</f>
        <v>0</v>
      </c>
      <c r="Z49" s="363">
        <f t="shared" si="36"/>
        <v>0</v>
      </c>
      <c r="AA49" s="364">
        <f>'Grade Sheet'!BE52</f>
        <v>0</v>
      </c>
      <c r="AB49" s="365">
        <f>'Grade Sheet'!BL52</f>
        <v>0</v>
      </c>
      <c r="AC49" s="360">
        <f>'Grade Sheet'!BS52</f>
        <v>0</v>
      </c>
      <c r="AD49" s="362"/>
      <c r="AE49" s="362"/>
      <c r="AF49" s="362"/>
      <c r="AG49" s="366">
        <f>'Grade Sheet'!BZ52</f>
        <v>0</v>
      </c>
      <c r="AH49" s="367">
        <f t="shared" si="30"/>
        <v>0</v>
      </c>
      <c r="AI49" s="368">
        <f t="shared" si="21"/>
        <v>2</v>
      </c>
      <c r="AJ49" s="359"/>
      <c r="AK49" s="360"/>
      <c r="AL49" s="361"/>
      <c r="AM49" s="360"/>
      <c r="AN49" s="363"/>
      <c r="AO49" s="360"/>
      <c r="AP49" s="360"/>
      <c r="AQ49" s="360"/>
      <c r="AR49" s="361"/>
      <c r="AS49" s="367"/>
      <c r="AT49" s="372"/>
      <c r="AU49" s="369"/>
      <c r="AV49" s="370"/>
      <c r="AW49" s="371">
        <f t="shared" si="22"/>
        <v>0</v>
      </c>
      <c r="AX49" s="359">
        <f>'Grade Sheet'!H52</f>
        <v>0</v>
      </c>
      <c r="AY49" s="360">
        <f>'Grade Sheet'!O52</f>
        <v>0</v>
      </c>
      <c r="AZ49" s="361">
        <f>'Grade Sheet'!V52</f>
        <v>0</v>
      </c>
      <c r="BA49" s="360">
        <f>'Grade Sheet'!AC52</f>
        <v>0</v>
      </c>
      <c r="BB49" s="363">
        <f t="shared" si="31"/>
        <v>0</v>
      </c>
      <c r="BC49" s="360">
        <f>'Grade Sheet'!AQ52</f>
        <v>0</v>
      </c>
      <c r="BD49" s="360">
        <f>'Grade Sheet'!AX52</f>
        <v>0</v>
      </c>
      <c r="BE49" s="360">
        <f>'Grade Sheet'!BE52</f>
        <v>0</v>
      </c>
      <c r="BF49" s="361">
        <f>'Grade Sheet'!BL52</f>
        <v>0</v>
      </c>
      <c r="BG49" s="367">
        <f t="shared" si="32"/>
        <v>0</v>
      </c>
      <c r="BH49" s="372">
        <f t="shared" si="23"/>
        <v>2</v>
      </c>
      <c r="BI49" s="369">
        <f t="shared" si="24"/>
        <v>0</v>
      </c>
      <c r="BJ49" s="370"/>
      <c r="BK49" s="371">
        <f t="shared" si="25"/>
        <v>0</v>
      </c>
      <c r="BL49" s="359">
        <f>'Grade Sheet'!I52</f>
        <v>0</v>
      </c>
      <c r="BM49" s="360">
        <f>'Grade Sheet'!P52</f>
        <v>0</v>
      </c>
      <c r="BN49" s="361">
        <f>'Grade Sheet'!W52</f>
        <v>0</v>
      </c>
      <c r="BO49" s="360">
        <f>'Grade Sheet'!AD52</f>
        <v>0</v>
      </c>
      <c r="BP49" s="363">
        <f t="shared" si="33"/>
        <v>0</v>
      </c>
      <c r="BQ49" s="360">
        <f>'Grade Sheet'!AR52</f>
        <v>0</v>
      </c>
      <c r="BR49" s="360">
        <f>'Grade Sheet'!AY52</f>
        <v>0</v>
      </c>
      <c r="BS49" s="360">
        <f>'Grade Sheet'!BF52</f>
        <v>0</v>
      </c>
      <c r="BT49" s="361">
        <f>'Grade Sheet'!BM52</f>
        <v>0</v>
      </c>
      <c r="BU49" s="367">
        <f t="shared" si="34"/>
        <v>0</v>
      </c>
      <c r="BV49" s="372">
        <f t="shared" si="26"/>
        <v>2</v>
      </c>
      <c r="BW49" s="369">
        <f t="shared" si="27"/>
        <v>0</v>
      </c>
      <c r="BX49" s="370"/>
      <c r="BY49" s="371">
        <f t="shared" si="28"/>
        <v>0</v>
      </c>
    </row>
    <row r="50" spans="1:77" s="373" customFormat="1" ht="15" customHeight="1">
      <c r="A50" s="356">
        <v>18</v>
      </c>
      <c r="B50" s="357" t="str">
        <f>CustomizedSchReg!C50</f>
        <v>SORIZO</v>
      </c>
      <c r="C50" s="357" t="str">
        <f>CustomizedSchReg!D50</f>
        <v>Stephanie</v>
      </c>
      <c r="D50" s="358" t="str">
        <f>CustomizedSchReg!F50</f>
        <v>G.</v>
      </c>
      <c r="E50" s="359">
        <f>'Grade Sheet'!E53</f>
        <v>0</v>
      </c>
      <c r="F50" s="360">
        <f>'Grade Sheet'!L53</f>
        <v>0</v>
      </c>
      <c r="G50" s="361">
        <f>'Grade Sheet'!S53</f>
        <v>0</v>
      </c>
      <c r="H50" s="362">
        <f>'Grade Sheet'!Z53</f>
        <v>0</v>
      </c>
      <c r="I50" s="363">
        <f t="shared" si="35"/>
        <v>0</v>
      </c>
      <c r="J50" s="364">
        <f>'Grade Sheet'!AN53</f>
        <v>0</v>
      </c>
      <c r="K50" s="365">
        <f>'Grade Sheet'!AU53</f>
        <v>0</v>
      </c>
      <c r="L50" s="360">
        <f>'Grade Sheet'!BB53</f>
        <v>0</v>
      </c>
      <c r="M50" s="362"/>
      <c r="N50" s="362"/>
      <c r="O50" s="362"/>
      <c r="P50" s="366">
        <f>'Grade Sheet'!BI53</f>
        <v>0</v>
      </c>
      <c r="Q50" s="367">
        <f t="shared" si="29"/>
        <v>0</v>
      </c>
      <c r="R50" s="368">
        <f t="shared" si="19"/>
        <v>2</v>
      </c>
      <c r="S50" s="369">
        <f t="shared" si="10"/>
        <v>0</v>
      </c>
      <c r="T50" s="370"/>
      <c r="U50" s="371">
        <f t="shared" si="20"/>
        <v>0</v>
      </c>
      <c r="V50" s="359">
        <f>'Grade Sheet'!V53</f>
        <v>0</v>
      </c>
      <c r="W50" s="360">
        <f>'Grade Sheet'!AC53</f>
        <v>0</v>
      </c>
      <c r="X50" s="361">
        <f>'Grade Sheet'!AJ53</f>
        <v>0</v>
      </c>
      <c r="Y50" s="362">
        <f>'Grade Sheet'!AQ53</f>
        <v>0</v>
      </c>
      <c r="Z50" s="363">
        <f t="shared" si="36"/>
        <v>0</v>
      </c>
      <c r="AA50" s="364">
        <f>'Grade Sheet'!BE53</f>
        <v>0</v>
      </c>
      <c r="AB50" s="365">
        <f>'Grade Sheet'!BL53</f>
        <v>0</v>
      </c>
      <c r="AC50" s="360">
        <f>'Grade Sheet'!BS53</f>
        <v>0</v>
      </c>
      <c r="AD50" s="362"/>
      <c r="AE50" s="362"/>
      <c r="AF50" s="362"/>
      <c r="AG50" s="366">
        <f>'Grade Sheet'!BZ53</f>
        <v>0</v>
      </c>
      <c r="AH50" s="367">
        <f t="shared" si="30"/>
        <v>0</v>
      </c>
      <c r="AI50" s="368">
        <f t="shared" si="21"/>
        <v>2</v>
      </c>
      <c r="AJ50" s="359"/>
      <c r="AK50" s="360"/>
      <c r="AL50" s="361"/>
      <c r="AM50" s="360"/>
      <c r="AN50" s="363"/>
      <c r="AO50" s="360"/>
      <c r="AP50" s="360"/>
      <c r="AQ50" s="360"/>
      <c r="AR50" s="361"/>
      <c r="AS50" s="367"/>
      <c r="AT50" s="372"/>
      <c r="AU50" s="369"/>
      <c r="AV50" s="370"/>
      <c r="AW50" s="371">
        <f t="shared" si="22"/>
        <v>0</v>
      </c>
      <c r="AX50" s="359">
        <f>'Grade Sheet'!H53</f>
        <v>0</v>
      </c>
      <c r="AY50" s="360">
        <f>'Grade Sheet'!O53</f>
        <v>0</v>
      </c>
      <c r="AZ50" s="361">
        <f>'Grade Sheet'!V53</f>
        <v>0</v>
      </c>
      <c r="BA50" s="360">
        <f>'Grade Sheet'!AC53</f>
        <v>0</v>
      </c>
      <c r="BB50" s="363">
        <f t="shared" si="31"/>
        <v>0</v>
      </c>
      <c r="BC50" s="360">
        <f>'Grade Sheet'!AQ53</f>
        <v>0</v>
      </c>
      <c r="BD50" s="360">
        <f>'Grade Sheet'!AX53</f>
        <v>0</v>
      </c>
      <c r="BE50" s="360">
        <f>'Grade Sheet'!BE53</f>
        <v>0</v>
      </c>
      <c r="BF50" s="361">
        <f>'Grade Sheet'!BL53</f>
        <v>0</v>
      </c>
      <c r="BG50" s="367">
        <f t="shared" si="32"/>
        <v>0</v>
      </c>
      <c r="BH50" s="372">
        <f t="shared" si="23"/>
        <v>2</v>
      </c>
      <c r="BI50" s="369">
        <f t="shared" si="24"/>
        <v>0</v>
      </c>
      <c r="BJ50" s="370"/>
      <c r="BK50" s="371">
        <f t="shared" si="25"/>
        <v>0</v>
      </c>
      <c r="BL50" s="359">
        <f>'Grade Sheet'!I53</f>
        <v>0</v>
      </c>
      <c r="BM50" s="360">
        <f>'Grade Sheet'!P53</f>
        <v>0</v>
      </c>
      <c r="BN50" s="361">
        <f>'Grade Sheet'!W53</f>
        <v>0</v>
      </c>
      <c r="BO50" s="360">
        <f>'Grade Sheet'!AD53</f>
        <v>0</v>
      </c>
      <c r="BP50" s="363">
        <f t="shared" si="33"/>
        <v>0</v>
      </c>
      <c r="BQ50" s="360">
        <f>'Grade Sheet'!AR53</f>
        <v>0</v>
      </c>
      <c r="BR50" s="360">
        <f>'Grade Sheet'!AY53</f>
        <v>0</v>
      </c>
      <c r="BS50" s="360">
        <f>'Grade Sheet'!BF53</f>
        <v>0</v>
      </c>
      <c r="BT50" s="361">
        <f>'Grade Sheet'!BM53</f>
        <v>0</v>
      </c>
      <c r="BU50" s="367">
        <f t="shared" si="34"/>
        <v>0</v>
      </c>
      <c r="BV50" s="372">
        <f t="shared" si="26"/>
        <v>2</v>
      </c>
      <c r="BW50" s="369">
        <f t="shared" si="27"/>
        <v>0</v>
      </c>
      <c r="BX50" s="370"/>
      <c r="BY50" s="371">
        <f t="shared" si="28"/>
        <v>0</v>
      </c>
    </row>
    <row r="51" spans="1:77" s="373" customFormat="1" ht="15" customHeight="1">
      <c r="A51" s="356">
        <v>19</v>
      </c>
      <c r="B51" s="357" t="str">
        <f>CustomizedSchReg!C51</f>
        <v>TEMPLA</v>
      </c>
      <c r="C51" s="357" t="str">
        <f>CustomizedSchReg!D51</f>
        <v>Angelica</v>
      </c>
      <c r="D51" s="358" t="str">
        <f>CustomizedSchReg!F51</f>
        <v>B.</v>
      </c>
      <c r="E51" s="359">
        <f>'Grade Sheet'!E54</f>
        <v>0</v>
      </c>
      <c r="F51" s="360">
        <f>'Grade Sheet'!L54</f>
        <v>0</v>
      </c>
      <c r="G51" s="361">
        <f>'Grade Sheet'!S54</f>
        <v>0</v>
      </c>
      <c r="H51" s="362">
        <f>'Grade Sheet'!Z54</f>
        <v>0</v>
      </c>
      <c r="I51" s="363">
        <f t="shared" si="35"/>
        <v>0</v>
      </c>
      <c r="J51" s="364">
        <f>'Grade Sheet'!AN54</f>
        <v>0</v>
      </c>
      <c r="K51" s="365">
        <f>'Grade Sheet'!AU54</f>
        <v>0</v>
      </c>
      <c r="L51" s="360">
        <f>'Grade Sheet'!BB54</f>
        <v>0</v>
      </c>
      <c r="M51" s="362"/>
      <c r="N51" s="362"/>
      <c r="O51" s="362"/>
      <c r="P51" s="366">
        <f>'Grade Sheet'!BI54</f>
        <v>0</v>
      </c>
      <c r="Q51" s="386">
        <f t="shared" si="29"/>
        <v>0</v>
      </c>
      <c r="R51" s="387">
        <f t="shared" si="19"/>
        <v>2</v>
      </c>
      <c r="S51" s="369">
        <f t="shared" si="10"/>
        <v>0</v>
      </c>
      <c r="T51" s="370"/>
      <c r="U51" s="371">
        <f t="shared" si="20"/>
        <v>0</v>
      </c>
      <c r="V51" s="359">
        <f>'Grade Sheet'!V54</f>
        <v>0</v>
      </c>
      <c r="W51" s="360">
        <f>'Grade Sheet'!AC54</f>
        <v>0</v>
      </c>
      <c r="X51" s="361">
        <f>'Grade Sheet'!AJ54</f>
        <v>0</v>
      </c>
      <c r="Y51" s="362">
        <f>'Grade Sheet'!AQ54</f>
        <v>0</v>
      </c>
      <c r="Z51" s="363">
        <f t="shared" si="36"/>
        <v>0</v>
      </c>
      <c r="AA51" s="364">
        <f>'Grade Sheet'!BE54</f>
        <v>0</v>
      </c>
      <c r="AB51" s="365">
        <f>'Grade Sheet'!BL54</f>
        <v>0</v>
      </c>
      <c r="AC51" s="360">
        <f>'Grade Sheet'!BS54</f>
        <v>0</v>
      </c>
      <c r="AD51" s="362"/>
      <c r="AE51" s="362"/>
      <c r="AF51" s="362"/>
      <c r="AG51" s="366">
        <f>'Grade Sheet'!BZ54</f>
        <v>0</v>
      </c>
      <c r="AH51" s="386">
        <f t="shared" si="30"/>
        <v>0</v>
      </c>
      <c r="AI51" s="387">
        <f t="shared" si="21"/>
        <v>2</v>
      </c>
      <c r="AJ51" s="359"/>
      <c r="AK51" s="360"/>
      <c r="AL51" s="361"/>
      <c r="AM51" s="360"/>
      <c r="AN51" s="363"/>
      <c r="AO51" s="360"/>
      <c r="AP51" s="360"/>
      <c r="AQ51" s="360"/>
      <c r="AR51" s="361"/>
      <c r="AS51" s="386"/>
      <c r="AT51" s="388"/>
      <c r="AU51" s="369"/>
      <c r="AV51" s="370"/>
      <c r="AW51" s="371">
        <f t="shared" si="22"/>
        <v>0</v>
      </c>
      <c r="AX51" s="359">
        <f>'Grade Sheet'!H54</f>
        <v>0</v>
      </c>
      <c r="AY51" s="360">
        <f>'Grade Sheet'!O54</f>
        <v>0</v>
      </c>
      <c r="AZ51" s="361">
        <f>'Grade Sheet'!V54</f>
        <v>0</v>
      </c>
      <c r="BA51" s="360">
        <f>'Grade Sheet'!AC54</f>
        <v>0</v>
      </c>
      <c r="BB51" s="363">
        <f t="shared" si="31"/>
        <v>0</v>
      </c>
      <c r="BC51" s="360">
        <f>'Grade Sheet'!AQ54</f>
        <v>0</v>
      </c>
      <c r="BD51" s="360">
        <f>'Grade Sheet'!AX54</f>
        <v>0</v>
      </c>
      <c r="BE51" s="360">
        <f>'Grade Sheet'!BE54</f>
        <v>0</v>
      </c>
      <c r="BF51" s="361">
        <f>'Grade Sheet'!BL54</f>
        <v>0</v>
      </c>
      <c r="BG51" s="386">
        <f t="shared" si="32"/>
        <v>0</v>
      </c>
      <c r="BH51" s="388">
        <f t="shared" si="23"/>
        <v>2</v>
      </c>
      <c r="BI51" s="369">
        <f t="shared" si="24"/>
        <v>0</v>
      </c>
      <c r="BJ51" s="370"/>
      <c r="BK51" s="371">
        <f t="shared" si="25"/>
        <v>0</v>
      </c>
      <c r="BL51" s="359">
        <f>'Grade Sheet'!I54</f>
        <v>0</v>
      </c>
      <c r="BM51" s="360">
        <f>'Grade Sheet'!P54</f>
        <v>0</v>
      </c>
      <c r="BN51" s="361">
        <f>'Grade Sheet'!W54</f>
        <v>0</v>
      </c>
      <c r="BO51" s="360">
        <f>'Grade Sheet'!AD54</f>
        <v>0</v>
      </c>
      <c r="BP51" s="363">
        <f t="shared" si="33"/>
        <v>0</v>
      </c>
      <c r="BQ51" s="360">
        <f>'Grade Sheet'!AR54</f>
        <v>0</v>
      </c>
      <c r="BR51" s="360">
        <f>'Grade Sheet'!AY54</f>
        <v>0</v>
      </c>
      <c r="BS51" s="360">
        <f>'Grade Sheet'!BF54</f>
        <v>0</v>
      </c>
      <c r="BT51" s="361">
        <f>'Grade Sheet'!BM54</f>
        <v>0</v>
      </c>
      <c r="BU51" s="386">
        <f t="shared" si="34"/>
        <v>0</v>
      </c>
      <c r="BV51" s="388">
        <f t="shared" si="26"/>
        <v>2</v>
      </c>
      <c r="BW51" s="369">
        <f t="shared" si="27"/>
        <v>0</v>
      </c>
      <c r="BX51" s="370"/>
      <c r="BY51" s="371">
        <f t="shared" si="28"/>
        <v>0</v>
      </c>
    </row>
    <row r="52" spans="1:77" s="373" customFormat="1" ht="15" customHeight="1">
      <c r="A52" s="356">
        <v>20</v>
      </c>
      <c r="B52" s="357" t="str">
        <f>CustomizedSchReg!C52</f>
        <v>TIMBANG</v>
      </c>
      <c r="C52" s="357" t="str">
        <f>CustomizedSchReg!D52</f>
        <v>Lizzette</v>
      </c>
      <c r="D52" s="358" t="str">
        <f>CustomizedSchReg!F52</f>
        <v>P.</v>
      </c>
      <c r="E52" s="359">
        <f>'Grade Sheet'!E61</f>
        <v>0</v>
      </c>
      <c r="F52" s="360">
        <f>'Grade Sheet'!L61</f>
        <v>0</v>
      </c>
      <c r="G52" s="361">
        <f>'Grade Sheet'!S61</f>
        <v>0</v>
      </c>
      <c r="H52" s="362">
        <f>'Grade Sheet'!Z61</f>
        <v>0</v>
      </c>
      <c r="I52" s="363">
        <f aca="true" t="shared" si="37" ref="I52:I57">(J52*1.2+K52*1.2+L52*1.2+P52*0.9)/4.5</f>
        <v>0</v>
      </c>
      <c r="J52" s="364">
        <f>'Grade Sheet'!AN61</f>
        <v>0</v>
      </c>
      <c r="K52" s="365">
        <f>'Grade Sheet'!AU61</f>
        <v>0</v>
      </c>
      <c r="L52" s="360">
        <f>'Grade Sheet'!BB61</f>
        <v>0</v>
      </c>
      <c r="M52" s="362"/>
      <c r="N52" s="362"/>
      <c r="O52" s="362"/>
      <c r="P52" s="366">
        <f>'Grade Sheet'!BI61</f>
        <v>0</v>
      </c>
      <c r="Q52" s="386">
        <f aca="true" t="shared" si="38" ref="Q52:Q57">(E52*1.2+F52*1.5+G52*1.5+H52*1.8+J52*1.2+K52*1.2+L52*1.2+P52*0.9)/10.5</f>
        <v>0</v>
      </c>
      <c r="R52" s="387">
        <f aca="true" t="shared" si="39" ref="R52:R57">RANK(Q52,$Q$7:$Q$51,0)</f>
        <v>2</v>
      </c>
      <c r="S52" s="369">
        <f aca="true" t="shared" si="40" ref="S52:S57">(J52*1.2+K52*1.2+L52*1.2+P52*0.9)/4.5</f>
        <v>0</v>
      </c>
      <c r="T52" s="370"/>
      <c r="U52" s="371">
        <f aca="true" t="shared" si="41" ref="U52:U57">(E52*1.2+F52*1.5+G52*1.5+H52*1.8+T52*4.5)/10.5</f>
        <v>0</v>
      </c>
      <c r="V52" s="359">
        <f>'Grade Sheet'!V61</f>
        <v>0</v>
      </c>
      <c r="W52" s="360">
        <f>'Grade Sheet'!AC61</f>
        <v>0</v>
      </c>
      <c r="X52" s="361">
        <f>'Grade Sheet'!AJ61</f>
        <v>0</v>
      </c>
      <c r="Y52" s="362">
        <f>'Grade Sheet'!AQ61</f>
        <v>0</v>
      </c>
      <c r="Z52" s="363">
        <f t="shared" si="36"/>
        <v>0</v>
      </c>
      <c r="AA52" s="364">
        <f>'Grade Sheet'!BE61</f>
        <v>0</v>
      </c>
      <c r="AB52" s="365">
        <f>'Grade Sheet'!BL61</f>
        <v>0</v>
      </c>
      <c r="AC52" s="360">
        <f>'Grade Sheet'!BS61</f>
        <v>0</v>
      </c>
      <c r="AD52" s="362"/>
      <c r="AE52" s="362"/>
      <c r="AF52" s="362"/>
      <c r="AG52" s="366">
        <f>'Grade Sheet'!BZ61</f>
        <v>0</v>
      </c>
      <c r="AH52" s="386">
        <f t="shared" si="30"/>
        <v>0</v>
      </c>
      <c r="AI52" s="387">
        <f t="shared" si="21"/>
        <v>2</v>
      </c>
      <c r="AJ52" s="359"/>
      <c r="AK52" s="360"/>
      <c r="AL52" s="361"/>
      <c r="AM52" s="360"/>
      <c r="AN52" s="363"/>
      <c r="AO52" s="360"/>
      <c r="AP52" s="360"/>
      <c r="AQ52" s="360"/>
      <c r="AR52" s="361"/>
      <c r="AS52" s="386"/>
      <c r="AT52" s="388"/>
      <c r="AU52" s="369"/>
      <c r="AV52" s="370"/>
      <c r="AW52" s="371">
        <f aca="true" t="shared" si="42" ref="AW52:AW57">(AJ52*1.2+AK52*1.5+AL52*1.5+AM52*1.8+AV52*4.5)/10.5</f>
        <v>0</v>
      </c>
      <c r="AX52" s="359">
        <f>'Grade Sheet'!H61</f>
        <v>0</v>
      </c>
      <c r="AY52" s="360">
        <f>'Grade Sheet'!O61</f>
        <v>0</v>
      </c>
      <c r="AZ52" s="361">
        <f>'Grade Sheet'!V61</f>
        <v>0</v>
      </c>
      <c r="BA52" s="360">
        <f>'Grade Sheet'!AC61</f>
        <v>0</v>
      </c>
      <c r="BB52" s="363">
        <f aca="true" t="shared" si="43" ref="BB52:BB57">(BC52*1.2+BD52*1.2+BE52*1.2+BF52*0.9)/4.5</f>
        <v>0</v>
      </c>
      <c r="BC52" s="360">
        <f>'Grade Sheet'!AQ61</f>
        <v>0</v>
      </c>
      <c r="BD52" s="360">
        <f>'Grade Sheet'!AX61</f>
        <v>0</v>
      </c>
      <c r="BE52" s="360">
        <f>'Grade Sheet'!BE61</f>
        <v>0</v>
      </c>
      <c r="BF52" s="361">
        <f>'Grade Sheet'!BL61</f>
        <v>0</v>
      </c>
      <c r="BG52" s="386">
        <f aca="true" t="shared" si="44" ref="BG52:BG57">(AX52*1.2+AY52*1.5+AZ52*1.5+BA52*1.8+BC52*1.2+BD52*1.2+BE52*1.2+BF52*0.9)/10.5</f>
        <v>0</v>
      </c>
      <c r="BH52" s="388">
        <f aca="true" t="shared" si="45" ref="BH52:BH57">RANK(BG52,$BG$7:$BG$51,0)</f>
        <v>2</v>
      </c>
      <c r="BI52" s="369">
        <f aca="true" t="shared" si="46" ref="BI52:BI57">(BC52*1.2+BD52*1.2+BE52*1.2+BF52*0.9)/4.5</f>
        <v>0</v>
      </c>
      <c r="BJ52" s="370"/>
      <c r="BK52" s="371">
        <f aca="true" t="shared" si="47" ref="BK52:BK57">(AX52*1.2+AY52*1.5+AZ52*1.5+BA52*1.8+BJ52*4.5)/10.5</f>
        <v>0</v>
      </c>
      <c r="BL52" s="359">
        <f>'Grade Sheet'!I61</f>
        <v>0</v>
      </c>
      <c r="BM52" s="360">
        <f>'Grade Sheet'!P61</f>
        <v>0</v>
      </c>
      <c r="BN52" s="361">
        <f>'Grade Sheet'!W61</f>
        <v>0</v>
      </c>
      <c r="BO52" s="360">
        <f>'Grade Sheet'!AD61</f>
        <v>0</v>
      </c>
      <c r="BP52" s="363">
        <f aca="true" t="shared" si="48" ref="BP52:BP57">(BQ52*1.2+BR52*1.2+BS52*1.2+BT52*0.9)/4.5</f>
        <v>0</v>
      </c>
      <c r="BQ52" s="360">
        <f>'Grade Sheet'!AR61</f>
        <v>0</v>
      </c>
      <c r="BR52" s="360">
        <f>'Grade Sheet'!AY61</f>
        <v>0</v>
      </c>
      <c r="BS52" s="360">
        <f>'Grade Sheet'!BF61</f>
        <v>0</v>
      </c>
      <c r="BT52" s="361">
        <f>'Grade Sheet'!BM61</f>
        <v>0</v>
      </c>
      <c r="BU52" s="386">
        <f aca="true" t="shared" si="49" ref="BU52:BU57">(BL52*1.2+BM52*1.5+BN52*1.5+BO52*1.8+BQ52*1.2+BR52*1.2+BS52*1.2+BT52*0.9)/10.5</f>
        <v>0</v>
      </c>
      <c r="BV52" s="388">
        <f aca="true" t="shared" si="50" ref="BV52:BV57">RANK(BU52,$BU$7:$BU$51,0)</f>
        <v>2</v>
      </c>
      <c r="BW52" s="369">
        <f aca="true" t="shared" si="51" ref="BW52:BW57">(BQ52*1.2+BR52*1.2+BS52*1.2+BT52*0.9)/4.5</f>
        <v>0</v>
      </c>
      <c r="BX52" s="370"/>
      <c r="BY52" s="371">
        <f aca="true" t="shared" si="52" ref="BY52:BY57">(BL52*1.2+BM52*1.5+BN52*1.5+BO52*1.8+BX52*4.5)/10.5</f>
        <v>0</v>
      </c>
    </row>
    <row r="53" spans="1:77" s="373" customFormat="1" ht="15" customHeight="1">
      <c r="A53" s="356">
        <v>21</v>
      </c>
      <c r="B53" s="357" t="str">
        <f>CustomizedSchReg!C53</f>
        <v>TINONAS</v>
      </c>
      <c r="C53" s="357" t="str">
        <f>CustomizedSchReg!D53</f>
        <v>Lyka Angela</v>
      </c>
      <c r="D53" s="358">
        <f>CustomizedSchReg!F53</f>
        <v>0</v>
      </c>
      <c r="E53" s="359">
        <f>'Grade Sheet'!E62</f>
        <v>0</v>
      </c>
      <c r="F53" s="360">
        <f>'Grade Sheet'!L62</f>
        <v>0</v>
      </c>
      <c r="G53" s="361">
        <f>'Grade Sheet'!S62</f>
        <v>0</v>
      </c>
      <c r="H53" s="362">
        <f>'Grade Sheet'!Z62</f>
        <v>0</v>
      </c>
      <c r="I53" s="363">
        <f t="shared" si="37"/>
        <v>0</v>
      </c>
      <c r="J53" s="364">
        <f>'Grade Sheet'!AN62</f>
        <v>0</v>
      </c>
      <c r="K53" s="365">
        <f>'Grade Sheet'!AU62</f>
        <v>0</v>
      </c>
      <c r="L53" s="360">
        <f>'Grade Sheet'!BB62</f>
        <v>0</v>
      </c>
      <c r="M53" s="362"/>
      <c r="N53" s="362"/>
      <c r="O53" s="362"/>
      <c r="P53" s="366">
        <f>'Grade Sheet'!BI62</f>
        <v>0</v>
      </c>
      <c r="Q53" s="386">
        <f t="shared" si="38"/>
        <v>0</v>
      </c>
      <c r="R53" s="387">
        <f t="shared" si="39"/>
        <v>2</v>
      </c>
      <c r="S53" s="369">
        <f t="shared" si="40"/>
        <v>0</v>
      </c>
      <c r="T53" s="370"/>
      <c r="U53" s="371">
        <f t="shared" si="41"/>
        <v>0</v>
      </c>
      <c r="V53" s="359">
        <f>'Grade Sheet'!V62</f>
        <v>0</v>
      </c>
      <c r="W53" s="360">
        <f>'Grade Sheet'!AC62</f>
        <v>0</v>
      </c>
      <c r="X53" s="361">
        <f>'Grade Sheet'!AJ62</f>
        <v>0</v>
      </c>
      <c r="Y53" s="362">
        <f>'Grade Sheet'!AQ62</f>
        <v>0</v>
      </c>
      <c r="Z53" s="363">
        <f t="shared" si="36"/>
        <v>0</v>
      </c>
      <c r="AA53" s="364">
        <f>'Grade Sheet'!BE62</f>
        <v>0</v>
      </c>
      <c r="AB53" s="365">
        <f>'Grade Sheet'!BL62</f>
        <v>0</v>
      </c>
      <c r="AC53" s="360">
        <f>'Grade Sheet'!BS62</f>
        <v>0</v>
      </c>
      <c r="AD53" s="362"/>
      <c r="AE53" s="362"/>
      <c r="AF53" s="362"/>
      <c r="AG53" s="366">
        <f>'Grade Sheet'!BZ62</f>
        <v>0</v>
      </c>
      <c r="AH53" s="386">
        <f t="shared" si="30"/>
        <v>0</v>
      </c>
      <c r="AI53" s="387">
        <f t="shared" si="21"/>
        <v>2</v>
      </c>
      <c r="AJ53" s="359"/>
      <c r="AK53" s="360"/>
      <c r="AL53" s="361"/>
      <c r="AM53" s="360"/>
      <c r="AN53" s="363"/>
      <c r="AO53" s="360"/>
      <c r="AP53" s="360"/>
      <c r="AQ53" s="360"/>
      <c r="AR53" s="361"/>
      <c r="AS53" s="386"/>
      <c r="AT53" s="388"/>
      <c r="AU53" s="369"/>
      <c r="AV53" s="370"/>
      <c r="AW53" s="371">
        <f t="shared" si="42"/>
        <v>0</v>
      </c>
      <c r="AX53" s="359">
        <f>'Grade Sheet'!H62</f>
        <v>0</v>
      </c>
      <c r="AY53" s="360">
        <f>'Grade Sheet'!O62</f>
        <v>0</v>
      </c>
      <c r="AZ53" s="361">
        <f>'Grade Sheet'!V62</f>
        <v>0</v>
      </c>
      <c r="BA53" s="360">
        <f>'Grade Sheet'!AC62</f>
        <v>0</v>
      </c>
      <c r="BB53" s="363">
        <f t="shared" si="43"/>
        <v>0</v>
      </c>
      <c r="BC53" s="360">
        <f>'Grade Sheet'!AQ62</f>
        <v>0</v>
      </c>
      <c r="BD53" s="360">
        <f>'Grade Sheet'!AX62</f>
        <v>0</v>
      </c>
      <c r="BE53" s="360">
        <f>'Grade Sheet'!BE62</f>
        <v>0</v>
      </c>
      <c r="BF53" s="361">
        <f>'Grade Sheet'!BL62</f>
        <v>0</v>
      </c>
      <c r="BG53" s="386">
        <f t="shared" si="44"/>
        <v>0</v>
      </c>
      <c r="BH53" s="388">
        <f t="shared" si="45"/>
        <v>2</v>
      </c>
      <c r="BI53" s="369">
        <f t="shared" si="46"/>
        <v>0</v>
      </c>
      <c r="BJ53" s="370"/>
      <c r="BK53" s="371">
        <f t="shared" si="47"/>
        <v>0</v>
      </c>
      <c r="BL53" s="359">
        <f>'Grade Sheet'!I62</f>
        <v>0</v>
      </c>
      <c r="BM53" s="360">
        <f>'Grade Sheet'!P62</f>
        <v>0</v>
      </c>
      <c r="BN53" s="361">
        <f>'Grade Sheet'!W62</f>
        <v>0</v>
      </c>
      <c r="BO53" s="360">
        <f>'Grade Sheet'!AD62</f>
        <v>0</v>
      </c>
      <c r="BP53" s="363">
        <f t="shared" si="48"/>
        <v>0</v>
      </c>
      <c r="BQ53" s="360">
        <f>'Grade Sheet'!AR62</f>
        <v>0</v>
      </c>
      <c r="BR53" s="360">
        <f>'Grade Sheet'!AY62</f>
        <v>0</v>
      </c>
      <c r="BS53" s="360">
        <f>'Grade Sheet'!BF62</f>
        <v>0</v>
      </c>
      <c r="BT53" s="361">
        <f>'Grade Sheet'!BM62</f>
        <v>0</v>
      </c>
      <c r="BU53" s="386">
        <f t="shared" si="49"/>
        <v>0</v>
      </c>
      <c r="BV53" s="388">
        <f t="shared" si="50"/>
        <v>2</v>
      </c>
      <c r="BW53" s="369">
        <f t="shared" si="51"/>
        <v>0</v>
      </c>
      <c r="BX53" s="370"/>
      <c r="BY53" s="371">
        <f t="shared" si="52"/>
        <v>0</v>
      </c>
    </row>
    <row r="54" spans="1:77" s="373" customFormat="1" ht="15" customHeight="1">
      <c r="A54" s="356">
        <v>22</v>
      </c>
      <c r="B54" s="357">
        <f>CustomizedSchReg!C54</f>
        <v>0</v>
      </c>
      <c r="C54" s="357">
        <f>CustomizedSchReg!D54</f>
        <v>0</v>
      </c>
      <c r="D54" s="358">
        <f>CustomizedSchReg!F54</f>
        <v>0</v>
      </c>
      <c r="E54" s="359">
        <f>'Grade Sheet'!E63</f>
        <v>0</v>
      </c>
      <c r="F54" s="360">
        <f>'Grade Sheet'!L63</f>
        <v>0</v>
      </c>
      <c r="G54" s="361">
        <f>'Grade Sheet'!S63</f>
        <v>0</v>
      </c>
      <c r="H54" s="362">
        <f>'Grade Sheet'!Z63</f>
        <v>0</v>
      </c>
      <c r="I54" s="363">
        <f t="shared" si="37"/>
        <v>0</v>
      </c>
      <c r="J54" s="364">
        <f>'Grade Sheet'!AN63</f>
        <v>0</v>
      </c>
      <c r="K54" s="365">
        <f>'Grade Sheet'!AU63</f>
        <v>0</v>
      </c>
      <c r="L54" s="360">
        <f>'Grade Sheet'!BB63</f>
        <v>0</v>
      </c>
      <c r="M54" s="362"/>
      <c r="N54" s="362"/>
      <c r="O54" s="362"/>
      <c r="P54" s="366">
        <f>'Grade Sheet'!BI63</f>
        <v>0</v>
      </c>
      <c r="Q54" s="386">
        <f t="shared" si="38"/>
        <v>0</v>
      </c>
      <c r="R54" s="387">
        <f t="shared" si="39"/>
        <v>2</v>
      </c>
      <c r="S54" s="369">
        <f t="shared" si="40"/>
        <v>0</v>
      </c>
      <c r="T54" s="370"/>
      <c r="U54" s="371">
        <f t="shared" si="41"/>
        <v>0</v>
      </c>
      <c r="V54" s="359">
        <f>'Grade Sheet'!V63</f>
        <v>0</v>
      </c>
      <c r="W54" s="360">
        <f>'Grade Sheet'!AC63</f>
        <v>0</v>
      </c>
      <c r="X54" s="361">
        <f>'Grade Sheet'!AJ63</f>
        <v>0</v>
      </c>
      <c r="Y54" s="362">
        <f>'Grade Sheet'!AQ63</f>
        <v>0</v>
      </c>
      <c r="Z54" s="363">
        <f t="shared" si="36"/>
        <v>0</v>
      </c>
      <c r="AA54" s="364">
        <f>'Grade Sheet'!BE63</f>
        <v>0</v>
      </c>
      <c r="AB54" s="365">
        <f>'Grade Sheet'!BL63</f>
        <v>0</v>
      </c>
      <c r="AC54" s="360">
        <f>'Grade Sheet'!BS63</f>
        <v>0</v>
      </c>
      <c r="AD54" s="362"/>
      <c r="AE54" s="362"/>
      <c r="AF54" s="362"/>
      <c r="AG54" s="366">
        <f>'Grade Sheet'!BZ63</f>
        <v>0</v>
      </c>
      <c r="AH54" s="386">
        <f t="shared" si="30"/>
        <v>0</v>
      </c>
      <c r="AI54" s="387">
        <f t="shared" si="21"/>
        <v>2</v>
      </c>
      <c r="AJ54" s="359"/>
      <c r="AK54" s="360"/>
      <c r="AL54" s="361"/>
      <c r="AM54" s="360"/>
      <c r="AN54" s="363"/>
      <c r="AO54" s="360"/>
      <c r="AP54" s="360"/>
      <c r="AQ54" s="360"/>
      <c r="AR54" s="361"/>
      <c r="AS54" s="386"/>
      <c r="AT54" s="388"/>
      <c r="AU54" s="369"/>
      <c r="AV54" s="370"/>
      <c r="AW54" s="371">
        <f t="shared" si="42"/>
        <v>0</v>
      </c>
      <c r="AX54" s="359">
        <f>'Grade Sheet'!H63</f>
        <v>0</v>
      </c>
      <c r="AY54" s="360">
        <f>'Grade Sheet'!O63</f>
        <v>0</v>
      </c>
      <c r="AZ54" s="361">
        <f>'Grade Sheet'!V63</f>
        <v>0</v>
      </c>
      <c r="BA54" s="360">
        <f>'Grade Sheet'!AC63</f>
        <v>0</v>
      </c>
      <c r="BB54" s="363">
        <f t="shared" si="43"/>
        <v>0</v>
      </c>
      <c r="BC54" s="360">
        <f>'Grade Sheet'!AQ63</f>
        <v>0</v>
      </c>
      <c r="BD54" s="360">
        <f>'Grade Sheet'!AX63</f>
        <v>0</v>
      </c>
      <c r="BE54" s="360">
        <f>'Grade Sheet'!BE63</f>
        <v>0</v>
      </c>
      <c r="BF54" s="361">
        <f>'Grade Sheet'!BL63</f>
        <v>0</v>
      </c>
      <c r="BG54" s="386">
        <f t="shared" si="44"/>
        <v>0</v>
      </c>
      <c r="BH54" s="388">
        <f t="shared" si="45"/>
        <v>2</v>
      </c>
      <c r="BI54" s="369">
        <f t="shared" si="46"/>
        <v>0</v>
      </c>
      <c r="BJ54" s="370"/>
      <c r="BK54" s="371">
        <f t="shared" si="47"/>
        <v>0</v>
      </c>
      <c r="BL54" s="359">
        <f>'Grade Sheet'!I63</f>
        <v>0</v>
      </c>
      <c r="BM54" s="360">
        <f>'Grade Sheet'!P63</f>
        <v>0</v>
      </c>
      <c r="BN54" s="361">
        <f>'Grade Sheet'!W63</f>
        <v>0</v>
      </c>
      <c r="BO54" s="360">
        <f>'Grade Sheet'!AD63</f>
        <v>0</v>
      </c>
      <c r="BP54" s="363">
        <f t="shared" si="48"/>
        <v>0</v>
      </c>
      <c r="BQ54" s="360">
        <f>'Grade Sheet'!AR63</f>
        <v>0</v>
      </c>
      <c r="BR54" s="360">
        <f>'Grade Sheet'!AY63</f>
        <v>0</v>
      </c>
      <c r="BS54" s="360">
        <f>'Grade Sheet'!BF63</f>
        <v>0</v>
      </c>
      <c r="BT54" s="361">
        <f>'Grade Sheet'!BM63</f>
        <v>0</v>
      </c>
      <c r="BU54" s="386">
        <f t="shared" si="49"/>
        <v>0</v>
      </c>
      <c r="BV54" s="388">
        <f t="shared" si="50"/>
        <v>2</v>
      </c>
      <c r="BW54" s="369">
        <f t="shared" si="51"/>
        <v>0</v>
      </c>
      <c r="BX54" s="370"/>
      <c r="BY54" s="371">
        <f t="shared" si="52"/>
        <v>0</v>
      </c>
    </row>
    <row r="55" spans="1:77" s="373" customFormat="1" ht="15" customHeight="1">
      <c r="A55" s="356">
        <v>23</v>
      </c>
      <c r="B55" s="357">
        <f>CustomizedSchReg!C55</f>
        <v>0</v>
      </c>
      <c r="C55" s="357">
        <f>CustomizedSchReg!D55</f>
        <v>0</v>
      </c>
      <c r="D55" s="358">
        <f>CustomizedSchReg!F55</f>
        <v>0</v>
      </c>
      <c r="E55" s="359">
        <f>'Grade Sheet'!E64</f>
        <v>0</v>
      </c>
      <c r="F55" s="360">
        <f>'Grade Sheet'!L64</f>
        <v>0</v>
      </c>
      <c r="G55" s="361">
        <f>'Grade Sheet'!S64</f>
        <v>0</v>
      </c>
      <c r="H55" s="362">
        <f>'Grade Sheet'!Z64</f>
        <v>0</v>
      </c>
      <c r="I55" s="363">
        <f t="shared" si="37"/>
        <v>0</v>
      </c>
      <c r="J55" s="364">
        <f>'Grade Sheet'!AN64</f>
        <v>0</v>
      </c>
      <c r="K55" s="365">
        <f>'Grade Sheet'!AU64</f>
        <v>0</v>
      </c>
      <c r="L55" s="360">
        <f>'Grade Sheet'!BB64</f>
        <v>0</v>
      </c>
      <c r="M55" s="362"/>
      <c r="N55" s="362"/>
      <c r="O55" s="362"/>
      <c r="P55" s="366">
        <f>'Grade Sheet'!BI64</f>
        <v>0</v>
      </c>
      <c r="Q55" s="386">
        <f t="shared" si="38"/>
        <v>0</v>
      </c>
      <c r="R55" s="387">
        <f t="shared" si="39"/>
        <v>2</v>
      </c>
      <c r="S55" s="369">
        <f t="shared" si="40"/>
        <v>0</v>
      </c>
      <c r="T55" s="370"/>
      <c r="U55" s="371">
        <f t="shared" si="41"/>
        <v>0</v>
      </c>
      <c r="V55" s="359">
        <f>'Grade Sheet'!V64</f>
        <v>0</v>
      </c>
      <c r="W55" s="360">
        <f>'Grade Sheet'!AC64</f>
        <v>0</v>
      </c>
      <c r="X55" s="361">
        <f>'Grade Sheet'!AJ64</f>
        <v>0</v>
      </c>
      <c r="Y55" s="362">
        <f>'Grade Sheet'!AQ64</f>
        <v>0</v>
      </c>
      <c r="Z55" s="363">
        <f t="shared" si="36"/>
        <v>0</v>
      </c>
      <c r="AA55" s="364">
        <f>'Grade Sheet'!BE64</f>
        <v>0</v>
      </c>
      <c r="AB55" s="365">
        <f>'Grade Sheet'!BL64</f>
        <v>0</v>
      </c>
      <c r="AC55" s="360">
        <f>'Grade Sheet'!BS64</f>
        <v>0</v>
      </c>
      <c r="AD55" s="362"/>
      <c r="AE55" s="362"/>
      <c r="AF55" s="362"/>
      <c r="AG55" s="366">
        <f>'Grade Sheet'!BZ64</f>
        <v>0</v>
      </c>
      <c r="AH55" s="386">
        <f t="shared" si="30"/>
        <v>0</v>
      </c>
      <c r="AI55" s="387">
        <f t="shared" si="21"/>
        <v>2</v>
      </c>
      <c r="AJ55" s="359"/>
      <c r="AK55" s="360"/>
      <c r="AL55" s="361"/>
      <c r="AM55" s="360"/>
      <c r="AN55" s="363"/>
      <c r="AO55" s="360"/>
      <c r="AP55" s="360"/>
      <c r="AQ55" s="360"/>
      <c r="AR55" s="361"/>
      <c r="AS55" s="386"/>
      <c r="AT55" s="388"/>
      <c r="AU55" s="369"/>
      <c r="AV55" s="370"/>
      <c r="AW55" s="371">
        <f t="shared" si="42"/>
        <v>0</v>
      </c>
      <c r="AX55" s="359">
        <f>'Grade Sheet'!H64</f>
        <v>0</v>
      </c>
      <c r="AY55" s="360">
        <f>'Grade Sheet'!O64</f>
        <v>0</v>
      </c>
      <c r="AZ55" s="361">
        <f>'Grade Sheet'!V64</f>
        <v>0</v>
      </c>
      <c r="BA55" s="360">
        <f>'Grade Sheet'!AC64</f>
        <v>0</v>
      </c>
      <c r="BB55" s="363">
        <f t="shared" si="43"/>
        <v>0</v>
      </c>
      <c r="BC55" s="360">
        <f>'Grade Sheet'!AQ64</f>
        <v>0</v>
      </c>
      <c r="BD55" s="360">
        <f>'Grade Sheet'!AX64</f>
        <v>0</v>
      </c>
      <c r="BE55" s="360">
        <f>'Grade Sheet'!BE64</f>
        <v>0</v>
      </c>
      <c r="BF55" s="361">
        <f>'Grade Sheet'!BL64</f>
        <v>0</v>
      </c>
      <c r="BG55" s="386">
        <f t="shared" si="44"/>
        <v>0</v>
      </c>
      <c r="BH55" s="388">
        <f t="shared" si="45"/>
        <v>2</v>
      </c>
      <c r="BI55" s="369">
        <f t="shared" si="46"/>
        <v>0</v>
      </c>
      <c r="BJ55" s="370"/>
      <c r="BK55" s="371">
        <f t="shared" si="47"/>
        <v>0</v>
      </c>
      <c r="BL55" s="359">
        <f>'Grade Sheet'!I64</f>
        <v>0</v>
      </c>
      <c r="BM55" s="360">
        <f>'Grade Sheet'!P64</f>
        <v>0</v>
      </c>
      <c r="BN55" s="361">
        <f>'Grade Sheet'!W64</f>
        <v>0</v>
      </c>
      <c r="BO55" s="360">
        <f>'Grade Sheet'!AD64</f>
        <v>0</v>
      </c>
      <c r="BP55" s="363">
        <f t="shared" si="48"/>
        <v>0</v>
      </c>
      <c r="BQ55" s="360">
        <f>'Grade Sheet'!AR64</f>
        <v>0</v>
      </c>
      <c r="BR55" s="360">
        <f>'Grade Sheet'!AY64</f>
        <v>0</v>
      </c>
      <c r="BS55" s="360">
        <f>'Grade Sheet'!BF64</f>
        <v>0</v>
      </c>
      <c r="BT55" s="361">
        <f>'Grade Sheet'!BM64</f>
        <v>0</v>
      </c>
      <c r="BU55" s="386">
        <f t="shared" si="49"/>
        <v>0</v>
      </c>
      <c r="BV55" s="388">
        <f t="shared" si="50"/>
        <v>2</v>
      </c>
      <c r="BW55" s="369">
        <f t="shared" si="51"/>
        <v>0</v>
      </c>
      <c r="BX55" s="370"/>
      <c r="BY55" s="371">
        <f t="shared" si="52"/>
        <v>0</v>
      </c>
    </row>
    <row r="56" spans="1:77" s="373" customFormat="1" ht="15" customHeight="1">
      <c r="A56" s="356">
        <v>24</v>
      </c>
      <c r="B56" s="357">
        <f>CustomizedSchReg!C56</f>
        <v>0</v>
      </c>
      <c r="C56" s="357">
        <f>CustomizedSchReg!D56</f>
        <v>0</v>
      </c>
      <c r="D56" s="358">
        <f>CustomizedSchReg!F56</f>
        <v>0</v>
      </c>
      <c r="E56" s="359">
        <f>'Grade Sheet'!E65</f>
        <v>0</v>
      </c>
      <c r="F56" s="360">
        <f>'Grade Sheet'!L65</f>
        <v>0</v>
      </c>
      <c r="G56" s="361">
        <f>'Grade Sheet'!S65</f>
        <v>0</v>
      </c>
      <c r="H56" s="362">
        <f>'Grade Sheet'!Z65</f>
        <v>0</v>
      </c>
      <c r="I56" s="363">
        <f t="shared" si="37"/>
        <v>0</v>
      </c>
      <c r="J56" s="364">
        <f>'Grade Sheet'!AN65</f>
        <v>0</v>
      </c>
      <c r="K56" s="365">
        <f>'Grade Sheet'!AU65</f>
        <v>0</v>
      </c>
      <c r="L56" s="360">
        <f>'Grade Sheet'!BB65</f>
        <v>0</v>
      </c>
      <c r="M56" s="362"/>
      <c r="N56" s="362"/>
      <c r="O56" s="362"/>
      <c r="P56" s="366">
        <f>'Grade Sheet'!BI65</f>
        <v>0</v>
      </c>
      <c r="Q56" s="386">
        <f t="shared" si="38"/>
        <v>0</v>
      </c>
      <c r="R56" s="387">
        <f t="shared" si="39"/>
        <v>2</v>
      </c>
      <c r="S56" s="369">
        <f t="shared" si="40"/>
        <v>0</v>
      </c>
      <c r="T56" s="370"/>
      <c r="U56" s="371">
        <f t="shared" si="41"/>
        <v>0</v>
      </c>
      <c r="V56" s="359">
        <f>'Grade Sheet'!V65</f>
        <v>0</v>
      </c>
      <c r="W56" s="360">
        <f>'Grade Sheet'!AC65</f>
        <v>0</v>
      </c>
      <c r="X56" s="361">
        <f>'Grade Sheet'!AJ65</f>
        <v>0</v>
      </c>
      <c r="Y56" s="362">
        <f>'Grade Sheet'!AQ65</f>
        <v>0</v>
      </c>
      <c r="Z56" s="363">
        <f t="shared" si="36"/>
        <v>0</v>
      </c>
      <c r="AA56" s="364">
        <f>'Grade Sheet'!BE65</f>
        <v>0</v>
      </c>
      <c r="AB56" s="365">
        <f>'Grade Sheet'!BL65</f>
        <v>0</v>
      </c>
      <c r="AC56" s="360">
        <f>'Grade Sheet'!BS65</f>
        <v>0</v>
      </c>
      <c r="AD56" s="362"/>
      <c r="AE56" s="362"/>
      <c r="AF56" s="362"/>
      <c r="AG56" s="366">
        <f>'Grade Sheet'!BZ65</f>
        <v>0</v>
      </c>
      <c r="AH56" s="386">
        <f t="shared" si="30"/>
        <v>0</v>
      </c>
      <c r="AI56" s="387">
        <f t="shared" si="21"/>
        <v>2</v>
      </c>
      <c r="AJ56" s="359"/>
      <c r="AK56" s="360"/>
      <c r="AL56" s="361"/>
      <c r="AM56" s="360"/>
      <c r="AN56" s="363"/>
      <c r="AO56" s="360"/>
      <c r="AP56" s="360"/>
      <c r="AQ56" s="360"/>
      <c r="AR56" s="361"/>
      <c r="AS56" s="386"/>
      <c r="AT56" s="388"/>
      <c r="AU56" s="369"/>
      <c r="AV56" s="370"/>
      <c r="AW56" s="371">
        <f t="shared" si="42"/>
        <v>0</v>
      </c>
      <c r="AX56" s="359">
        <f>'Grade Sheet'!H65</f>
        <v>0</v>
      </c>
      <c r="AY56" s="360">
        <f>'Grade Sheet'!O65</f>
        <v>0</v>
      </c>
      <c r="AZ56" s="361">
        <f>'Grade Sheet'!V65</f>
        <v>0</v>
      </c>
      <c r="BA56" s="360">
        <f>'Grade Sheet'!AC65</f>
        <v>0</v>
      </c>
      <c r="BB56" s="363">
        <f t="shared" si="43"/>
        <v>0</v>
      </c>
      <c r="BC56" s="360">
        <f>'Grade Sheet'!AQ65</f>
        <v>0</v>
      </c>
      <c r="BD56" s="360">
        <f>'Grade Sheet'!AX65</f>
        <v>0</v>
      </c>
      <c r="BE56" s="360">
        <f>'Grade Sheet'!BE65</f>
        <v>0</v>
      </c>
      <c r="BF56" s="361">
        <f>'Grade Sheet'!BL65</f>
        <v>0</v>
      </c>
      <c r="BG56" s="386">
        <f t="shared" si="44"/>
        <v>0</v>
      </c>
      <c r="BH56" s="388">
        <f t="shared" si="45"/>
        <v>2</v>
      </c>
      <c r="BI56" s="369">
        <f t="shared" si="46"/>
        <v>0</v>
      </c>
      <c r="BJ56" s="370"/>
      <c r="BK56" s="371">
        <f t="shared" si="47"/>
        <v>0</v>
      </c>
      <c r="BL56" s="359">
        <f>'Grade Sheet'!I65</f>
        <v>0</v>
      </c>
      <c r="BM56" s="360">
        <f>'Grade Sheet'!P65</f>
        <v>0</v>
      </c>
      <c r="BN56" s="361">
        <f>'Grade Sheet'!W65</f>
        <v>0</v>
      </c>
      <c r="BO56" s="360">
        <f>'Grade Sheet'!AD65</f>
        <v>0</v>
      </c>
      <c r="BP56" s="363">
        <f t="shared" si="48"/>
        <v>0</v>
      </c>
      <c r="BQ56" s="360">
        <f>'Grade Sheet'!AR65</f>
        <v>0</v>
      </c>
      <c r="BR56" s="360">
        <f>'Grade Sheet'!AY65</f>
        <v>0</v>
      </c>
      <c r="BS56" s="360">
        <f>'Grade Sheet'!BF65</f>
        <v>0</v>
      </c>
      <c r="BT56" s="361">
        <f>'Grade Sheet'!BM65</f>
        <v>0</v>
      </c>
      <c r="BU56" s="386">
        <f t="shared" si="49"/>
        <v>0</v>
      </c>
      <c r="BV56" s="388">
        <f t="shared" si="50"/>
        <v>2</v>
      </c>
      <c r="BW56" s="369">
        <f t="shared" si="51"/>
        <v>0</v>
      </c>
      <c r="BX56" s="370"/>
      <c r="BY56" s="371">
        <f t="shared" si="52"/>
        <v>0</v>
      </c>
    </row>
    <row r="57" spans="1:77" s="373" customFormat="1" ht="15" customHeight="1">
      <c r="A57" s="356">
        <v>25</v>
      </c>
      <c r="B57" s="357">
        <f>CustomizedSchReg!C57</f>
        <v>0</v>
      </c>
      <c r="C57" s="357">
        <f>CustomizedSchReg!D57</f>
        <v>0</v>
      </c>
      <c r="D57" s="358">
        <f>CustomizedSchReg!F57</f>
        <v>0</v>
      </c>
      <c r="E57" s="359">
        <f>'Grade Sheet'!E66</f>
        <v>0</v>
      </c>
      <c r="F57" s="360">
        <f>'Grade Sheet'!L66</f>
        <v>0</v>
      </c>
      <c r="G57" s="361">
        <f>'Grade Sheet'!S66</f>
        <v>0</v>
      </c>
      <c r="H57" s="362">
        <f>'Grade Sheet'!Z66</f>
        <v>0</v>
      </c>
      <c r="I57" s="363">
        <f t="shared" si="37"/>
        <v>0</v>
      </c>
      <c r="J57" s="364">
        <f>'Grade Sheet'!AN66</f>
        <v>0</v>
      </c>
      <c r="K57" s="365">
        <f>'Grade Sheet'!AU66</f>
        <v>0</v>
      </c>
      <c r="L57" s="360">
        <f>'Grade Sheet'!BB66</f>
        <v>0</v>
      </c>
      <c r="M57" s="362"/>
      <c r="N57" s="362"/>
      <c r="O57" s="362"/>
      <c r="P57" s="366">
        <f>'Grade Sheet'!BI66</f>
        <v>0</v>
      </c>
      <c r="Q57" s="386">
        <f t="shared" si="38"/>
        <v>0</v>
      </c>
      <c r="R57" s="387">
        <f t="shared" si="39"/>
        <v>2</v>
      </c>
      <c r="S57" s="369">
        <f t="shared" si="40"/>
        <v>0</v>
      </c>
      <c r="T57" s="370"/>
      <c r="U57" s="371">
        <f t="shared" si="41"/>
        <v>0</v>
      </c>
      <c r="V57" s="359">
        <f>'Grade Sheet'!V66</f>
        <v>0</v>
      </c>
      <c r="W57" s="360">
        <f>'Grade Sheet'!AC66</f>
        <v>0</v>
      </c>
      <c r="X57" s="361">
        <f>'Grade Sheet'!AJ66</f>
        <v>0</v>
      </c>
      <c r="Y57" s="362">
        <f>'Grade Sheet'!AQ66</f>
        <v>0</v>
      </c>
      <c r="Z57" s="363">
        <f t="shared" si="36"/>
        <v>0</v>
      </c>
      <c r="AA57" s="364">
        <f>'Grade Sheet'!BE66</f>
        <v>0</v>
      </c>
      <c r="AB57" s="365">
        <f>'Grade Sheet'!BL66</f>
        <v>0</v>
      </c>
      <c r="AC57" s="360">
        <f>'Grade Sheet'!BS66</f>
        <v>0</v>
      </c>
      <c r="AD57" s="362"/>
      <c r="AE57" s="362"/>
      <c r="AF57" s="362"/>
      <c r="AG57" s="366">
        <f>'Grade Sheet'!BZ66</f>
        <v>0</v>
      </c>
      <c r="AH57" s="386">
        <f t="shared" si="30"/>
        <v>0</v>
      </c>
      <c r="AI57" s="387">
        <f t="shared" si="21"/>
        <v>2</v>
      </c>
      <c r="AJ57" s="359"/>
      <c r="AK57" s="360"/>
      <c r="AL57" s="361"/>
      <c r="AM57" s="360"/>
      <c r="AN57" s="363"/>
      <c r="AO57" s="360"/>
      <c r="AP57" s="360"/>
      <c r="AQ57" s="360"/>
      <c r="AR57" s="361"/>
      <c r="AS57" s="386"/>
      <c r="AT57" s="388"/>
      <c r="AU57" s="369"/>
      <c r="AV57" s="370"/>
      <c r="AW57" s="371">
        <f t="shared" si="42"/>
        <v>0</v>
      </c>
      <c r="AX57" s="359">
        <f>'Grade Sheet'!H66</f>
        <v>0</v>
      </c>
      <c r="AY57" s="360">
        <f>'Grade Sheet'!O66</f>
        <v>0</v>
      </c>
      <c r="AZ57" s="361">
        <f>'Grade Sheet'!V66</f>
        <v>0</v>
      </c>
      <c r="BA57" s="360">
        <f>'Grade Sheet'!AC66</f>
        <v>0</v>
      </c>
      <c r="BB57" s="363">
        <f t="shared" si="43"/>
        <v>0</v>
      </c>
      <c r="BC57" s="360">
        <f>'Grade Sheet'!AQ66</f>
        <v>0</v>
      </c>
      <c r="BD57" s="360">
        <f>'Grade Sheet'!AX66</f>
        <v>0</v>
      </c>
      <c r="BE57" s="360">
        <f>'Grade Sheet'!BE66</f>
        <v>0</v>
      </c>
      <c r="BF57" s="361">
        <f>'Grade Sheet'!BL66</f>
        <v>0</v>
      </c>
      <c r="BG57" s="386">
        <f t="shared" si="44"/>
        <v>0</v>
      </c>
      <c r="BH57" s="388">
        <f t="shared" si="45"/>
        <v>2</v>
      </c>
      <c r="BI57" s="369">
        <f t="shared" si="46"/>
        <v>0</v>
      </c>
      <c r="BJ57" s="370"/>
      <c r="BK57" s="371">
        <f t="shared" si="47"/>
        <v>0</v>
      </c>
      <c r="BL57" s="359">
        <f>'Grade Sheet'!I66</f>
        <v>0</v>
      </c>
      <c r="BM57" s="360">
        <f>'Grade Sheet'!P66</f>
        <v>0</v>
      </c>
      <c r="BN57" s="361">
        <f>'Grade Sheet'!W66</f>
        <v>0</v>
      </c>
      <c r="BO57" s="360">
        <f>'Grade Sheet'!AD66</f>
        <v>0</v>
      </c>
      <c r="BP57" s="363">
        <f t="shared" si="48"/>
        <v>0</v>
      </c>
      <c r="BQ57" s="360">
        <f>'Grade Sheet'!AR66</f>
        <v>0</v>
      </c>
      <c r="BR57" s="360">
        <f>'Grade Sheet'!AY66</f>
        <v>0</v>
      </c>
      <c r="BS57" s="360">
        <f>'Grade Sheet'!BF66</f>
        <v>0</v>
      </c>
      <c r="BT57" s="361">
        <f>'Grade Sheet'!BM66</f>
        <v>0</v>
      </c>
      <c r="BU57" s="386">
        <f t="shared" si="49"/>
        <v>0</v>
      </c>
      <c r="BV57" s="388">
        <f t="shared" si="50"/>
        <v>2</v>
      </c>
      <c r="BW57" s="369">
        <f t="shared" si="51"/>
        <v>0</v>
      </c>
      <c r="BX57" s="370"/>
      <c r="BY57" s="371">
        <f t="shared" si="52"/>
        <v>0</v>
      </c>
    </row>
    <row r="58" spans="1:77" s="373" customFormat="1" ht="13.5" customHeight="1">
      <c r="A58" s="389"/>
      <c r="D58" s="389"/>
      <c r="R58" s="389"/>
      <c r="S58" s="390"/>
      <c r="T58" s="391"/>
      <c r="U58" s="392"/>
      <c r="AI58" s="389"/>
      <c r="AT58" s="389"/>
      <c r="AU58" s="390"/>
      <c r="AV58" s="391"/>
      <c r="AW58" s="392"/>
      <c r="BH58" s="389"/>
      <c r="BI58" s="390"/>
      <c r="BJ58" s="391"/>
      <c r="BK58" s="392"/>
      <c r="BV58" s="389"/>
      <c r="BW58" s="390"/>
      <c r="BX58" s="391"/>
      <c r="BY58" s="392"/>
    </row>
    <row r="59" spans="1:77" s="394" customFormat="1" ht="13.5" customHeight="1">
      <c r="A59" s="393" t="s">
        <v>237</v>
      </c>
      <c r="B59" s="393"/>
      <c r="D59" s="395"/>
      <c r="G59" s="1120" t="s">
        <v>238</v>
      </c>
      <c r="H59" s="1120"/>
      <c r="I59" s="1120"/>
      <c r="J59" s="1120"/>
      <c r="K59" s="1120"/>
      <c r="L59" s="393"/>
      <c r="M59" s="393"/>
      <c r="N59" s="393"/>
      <c r="O59" s="393"/>
      <c r="R59" s="395"/>
      <c r="S59" s="396"/>
      <c r="T59" s="391"/>
      <c r="U59" s="397"/>
      <c r="X59" s="1120" t="s">
        <v>238</v>
      </c>
      <c r="Y59" s="1120"/>
      <c r="Z59" s="1120"/>
      <c r="AA59" s="1120"/>
      <c r="AB59" s="1120"/>
      <c r="AC59" s="393"/>
      <c r="AD59" s="393"/>
      <c r="AE59" s="393"/>
      <c r="AF59" s="393"/>
      <c r="AI59" s="395"/>
      <c r="AL59" s="1120"/>
      <c r="AM59" s="1120"/>
      <c r="AN59" s="1120"/>
      <c r="AO59" s="1120"/>
      <c r="AP59" s="1120"/>
      <c r="AQ59" s="393"/>
      <c r="AT59" s="395"/>
      <c r="AU59" s="396"/>
      <c r="AV59" s="391"/>
      <c r="AW59" s="397"/>
      <c r="AZ59" s="1120" t="s">
        <v>238</v>
      </c>
      <c r="BA59" s="1120"/>
      <c r="BB59" s="1120"/>
      <c r="BC59" s="1120"/>
      <c r="BD59" s="1120"/>
      <c r="BE59" s="393"/>
      <c r="BH59" s="395"/>
      <c r="BI59" s="396"/>
      <c r="BJ59" s="391"/>
      <c r="BK59" s="397"/>
      <c r="BN59" s="1120" t="s">
        <v>238</v>
      </c>
      <c r="BO59" s="1120"/>
      <c r="BP59" s="1120"/>
      <c r="BQ59" s="1120"/>
      <c r="BR59" s="1120"/>
      <c r="BS59" s="393"/>
      <c r="BV59" s="395"/>
      <c r="BW59" s="396"/>
      <c r="BX59" s="391"/>
      <c r="BY59" s="397"/>
    </row>
    <row r="60" spans="1:77" s="399" customFormat="1" ht="13.5" customHeight="1">
      <c r="A60" s="398"/>
      <c r="E60" s="400"/>
      <c r="F60" s="400"/>
      <c r="S60" s="401"/>
      <c r="T60" s="402"/>
      <c r="U60" s="403"/>
      <c r="V60" s="400"/>
      <c r="W60" s="400"/>
      <c r="AJ60" s="400"/>
      <c r="AK60" s="400"/>
      <c r="AU60" s="401"/>
      <c r="AV60" s="402"/>
      <c r="AW60" s="403"/>
      <c r="AX60" s="400"/>
      <c r="AY60" s="400"/>
      <c r="BI60" s="401"/>
      <c r="BJ60" s="402"/>
      <c r="BK60" s="403"/>
      <c r="BL60" s="400"/>
      <c r="BM60" s="400"/>
      <c r="BW60" s="401"/>
      <c r="BX60" s="402"/>
      <c r="BY60" s="403"/>
    </row>
    <row r="61" spans="1:77" s="394" customFormat="1" ht="13.5" customHeight="1">
      <c r="A61" s="395"/>
      <c r="C61" s="1121" t="s">
        <v>188</v>
      </c>
      <c r="D61" s="1121"/>
      <c r="E61" s="404"/>
      <c r="F61" s="404"/>
      <c r="K61" s="1121" t="s">
        <v>283</v>
      </c>
      <c r="L61" s="1121"/>
      <c r="M61" s="1121"/>
      <c r="N61" s="1121"/>
      <c r="O61" s="1121"/>
      <c r="P61" s="1121"/>
      <c r="Q61" s="1121"/>
      <c r="R61" s="1121"/>
      <c r="S61" s="396"/>
      <c r="T61" s="391"/>
      <c r="U61" s="397"/>
      <c r="V61" s="404"/>
      <c r="W61" s="404"/>
      <c r="AB61" s="1121" t="s">
        <v>283</v>
      </c>
      <c r="AC61" s="1121"/>
      <c r="AD61" s="1121"/>
      <c r="AE61" s="1121"/>
      <c r="AF61" s="1121"/>
      <c r="AG61" s="1121"/>
      <c r="AH61" s="1121"/>
      <c r="AI61" s="1121"/>
      <c r="AJ61" s="404"/>
      <c r="AK61" s="404"/>
      <c r="AP61" s="1121"/>
      <c r="AQ61" s="1121"/>
      <c r="AR61" s="1121"/>
      <c r="AS61" s="1121"/>
      <c r="AT61" s="1121"/>
      <c r="AU61" s="396"/>
      <c r="AV61" s="391"/>
      <c r="AW61" s="397"/>
      <c r="AX61" s="404"/>
      <c r="AY61" s="404"/>
      <c r="BD61" s="1121" t="str">
        <f>K61</f>
        <v>HELEN E. MAASIN</v>
      </c>
      <c r="BE61" s="1121"/>
      <c r="BF61" s="1121"/>
      <c r="BG61" s="1121"/>
      <c r="BH61" s="1121"/>
      <c r="BI61" s="396"/>
      <c r="BJ61" s="391"/>
      <c r="BK61" s="397"/>
      <c r="BL61" s="404"/>
      <c r="BM61" s="404"/>
      <c r="BR61" s="1121" t="str">
        <f>BD61</f>
        <v>HELEN E. MAASIN</v>
      </c>
      <c r="BS61" s="1121"/>
      <c r="BT61" s="1121"/>
      <c r="BU61" s="1121"/>
      <c r="BV61" s="1121"/>
      <c r="BW61" s="396"/>
      <c r="BX61" s="391"/>
      <c r="BY61" s="397"/>
    </row>
    <row r="62" spans="3:77" s="394" customFormat="1" ht="13.5" customHeight="1">
      <c r="C62" s="1122" t="s">
        <v>35</v>
      </c>
      <c r="D62" s="1122"/>
      <c r="K62" s="1123" t="s">
        <v>284</v>
      </c>
      <c r="L62" s="1123"/>
      <c r="M62" s="1123"/>
      <c r="N62" s="1123"/>
      <c r="O62" s="1123"/>
      <c r="P62" s="1123"/>
      <c r="Q62" s="1123"/>
      <c r="R62" s="1123"/>
      <c r="S62" s="396"/>
      <c r="T62" s="391"/>
      <c r="U62" s="397"/>
      <c r="AB62" s="1123" t="s">
        <v>284</v>
      </c>
      <c r="AC62" s="1123"/>
      <c r="AD62" s="1123"/>
      <c r="AE62" s="1123"/>
      <c r="AF62" s="1123"/>
      <c r="AG62" s="1123"/>
      <c r="AH62" s="1123"/>
      <c r="AI62" s="1123"/>
      <c r="AP62" s="1123"/>
      <c r="AQ62" s="1123"/>
      <c r="AR62" s="1123"/>
      <c r="AS62" s="1123"/>
      <c r="AT62" s="1123"/>
      <c r="AU62" s="396"/>
      <c r="AV62" s="391"/>
      <c r="AW62" s="397"/>
      <c r="BD62" s="1123" t="str">
        <f>K62</f>
        <v>Year Level Chairman</v>
      </c>
      <c r="BE62" s="1123"/>
      <c r="BF62" s="1123"/>
      <c r="BG62" s="1123"/>
      <c r="BH62" s="1123"/>
      <c r="BI62" s="396"/>
      <c r="BJ62" s="391"/>
      <c r="BK62" s="397"/>
      <c r="BR62" s="1123" t="str">
        <f>K62</f>
        <v>Year Level Chairman</v>
      </c>
      <c r="BS62" s="1123"/>
      <c r="BT62" s="1123"/>
      <c r="BU62" s="1123"/>
      <c r="BV62" s="1123"/>
      <c r="BW62" s="396"/>
      <c r="BX62" s="391"/>
      <c r="BY62" s="397"/>
    </row>
  </sheetData>
  <sheetProtection password="9F5A" sheet="1"/>
  <mergeCells count="69">
    <mergeCell ref="C62:D62"/>
    <mergeCell ref="K62:R62"/>
    <mergeCell ref="AP62:AT62"/>
    <mergeCell ref="BD62:BH62"/>
    <mergeCell ref="BR62:BV62"/>
    <mergeCell ref="AB62:AI62"/>
    <mergeCell ref="C61:D61"/>
    <mergeCell ref="K61:R61"/>
    <mergeCell ref="AP61:AT61"/>
    <mergeCell ref="BD61:BH61"/>
    <mergeCell ref="BR61:BV61"/>
    <mergeCell ref="AB61:AI61"/>
    <mergeCell ref="BW5:BX5"/>
    <mergeCell ref="G59:K59"/>
    <mergeCell ref="X59:AB59"/>
    <mergeCell ref="AL59:AP59"/>
    <mergeCell ref="AZ59:BD59"/>
    <mergeCell ref="BN59:BR59"/>
    <mergeCell ref="BH4:BH5"/>
    <mergeCell ref="BL4:BT4"/>
    <mergeCell ref="BV4:BV5"/>
    <mergeCell ref="AJ4:AR4"/>
    <mergeCell ref="BQ2:BR2"/>
    <mergeCell ref="BS2:BV2"/>
    <mergeCell ref="BE2:BH2"/>
    <mergeCell ref="BI5:BJ5"/>
    <mergeCell ref="A4:D4"/>
    <mergeCell ref="E4:P4"/>
    <mergeCell ref="R4:R5"/>
    <mergeCell ref="S5:T5"/>
    <mergeCell ref="AT4:AT5"/>
    <mergeCell ref="AK2:AM2"/>
    <mergeCell ref="AO2:AP2"/>
    <mergeCell ref="AQ2:AT2"/>
    <mergeCell ref="AC2:AI2"/>
    <mergeCell ref="V4:AG4"/>
    <mergeCell ref="AI4:AI5"/>
    <mergeCell ref="BC2:BD2"/>
    <mergeCell ref="AX4:BF4"/>
    <mergeCell ref="AU5:AV5"/>
    <mergeCell ref="AY2:BA2"/>
    <mergeCell ref="BN1:BP1"/>
    <mergeCell ref="BQ1:BS1"/>
    <mergeCell ref="AZ1:BB1"/>
    <mergeCell ref="BC1:BE1"/>
    <mergeCell ref="BF1:BH1"/>
    <mergeCell ref="BL1:BM1"/>
    <mergeCell ref="BM2:BO2"/>
    <mergeCell ref="BT1:BV1"/>
    <mergeCell ref="A2:C2"/>
    <mergeCell ref="F2:H2"/>
    <mergeCell ref="J2:K2"/>
    <mergeCell ref="L2:R2"/>
    <mergeCell ref="W2:Y2"/>
    <mergeCell ref="AA2:AB2"/>
    <mergeCell ref="AR1:AT1"/>
    <mergeCell ref="AX1:AY1"/>
    <mergeCell ref="X1:Z1"/>
    <mergeCell ref="AA1:AC1"/>
    <mergeCell ref="AJ1:AK1"/>
    <mergeCell ref="AL1:AN1"/>
    <mergeCell ref="AO1:AQ1"/>
    <mergeCell ref="AG1:AI1"/>
    <mergeCell ref="A1:C1"/>
    <mergeCell ref="E1:F1"/>
    <mergeCell ref="G1:I1"/>
    <mergeCell ref="J1:L1"/>
    <mergeCell ref="P1:R1"/>
    <mergeCell ref="V1:W1"/>
  </mergeCells>
  <conditionalFormatting sqref="AJ7:AR57 AX7:BF57 BL7:BT57 E7:P57">
    <cfRule type="cellIs" priority="11" dxfId="24" operator="lessThan" stopIfTrue="1">
      <formula>74.5</formula>
    </cfRule>
    <cfRule type="cellIs" priority="12" dxfId="25" operator="greaterThanOrEqual" stopIfTrue="1">
      <formula>79.5</formula>
    </cfRule>
  </conditionalFormatting>
  <conditionalFormatting sqref="BU7:BU57 BG7:BG57 AS7:AS57 Q7:Q57">
    <cfRule type="cellIs" priority="10" dxfId="26" operator="greaterThanOrEqual" stopIfTrue="1">
      <formula>88</formula>
    </cfRule>
  </conditionalFormatting>
  <conditionalFormatting sqref="BY7:BY57 BK7:BK57 AW7:AW57 U7:U57">
    <cfRule type="cellIs" priority="9" dxfId="27" operator="greaterThanOrEqual" stopIfTrue="1">
      <formula>88</formula>
    </cfRule>
  </conditionalFormatting>
  <conditionalFormatting sqref="BV7:BV31 BV33:BV57">
    <cfRule type="cellIs" priority="6" dxfId="28" operator="lessThanOrEqual" stopIfTrue="1">
      <formula>10</formula>
    </cfRule>
  </conditionalFormatting>
  <conditionalFormatting sqref="V7:AG57">
    <cfRule type="cellIs" priority="2" dxfId="24" operator="lessThan" stopIfTrue="1">
      <formula>74.5</formula>
    </cfRule>
    <cfRule type="cellIs" priority="3" dxfId="25" operator="greaterThanOrEqual" stopIfTrue="1">
      <formula>79.5</formula>
    </cfRule>
  </conditionalFormatting>
  <conditionalFormatting sqref="AH7:AH57">
    <cfRule type="cellIs" priority="1" dxfId="26" operator="greaterThanOrEqual" stopIfTrue="1">
      <formula>88</formula>
    </cfRule>
  </conditionalFormatting>
  <printOptions horizontalCentered="1"/>
  <pageMargins left="0.5" right="0.25" top="0.5" bottom="0.2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DC66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H16" sqref="H16"/>
    </sheetView>
  </sheetViews>
  <sheetFormatPr defaultColWidth="9.140625" defaultRowHeight="15"/>
  <cols>
    <col min="1" max="1" width="3.7109375" style="111" customWidth="1"/>
    <col min="2" max="2" width="15.7109375" style="111" customWidth="1"/>
    <col min="3" max="3" width="18.7109375" style="111" customWidth="1"/>
    <col min="4" max="4" width="3.7109375" style="140" customWidth="1"/>
    <col min="5" max="8" width="9.7109375" style="111" customWidth="1"/>
    <col min="9" max="9" width="10.7109375" style="111" customWidth="1"/>
    <col min="10" max="10" width="9.7109375" style="111" customWidth="1"/>
    <col min="11" max="11" width="8.7109375" style="142" customWidth="1"/>
    <col min="12" max="12" width="9.7109375" style="164" customWidth="1"/>
    <col min="13" max="17" width="9.7109375" style="111" customWidth="1"/>
    <col min="18" max="32" width="9.140625" style="111" customWidth="1"/>
    <col min="33" max="16384" width="9.140625" style="111" customWidth="1"/>
  </cols>
  <sheetData>
    <row r="1" spans="1:107" ht="18" customHeight="1">
      <c r="A1" s="1128" t="s">
        <v>239</v>
      </c>
      <c r="B1" s="1128"/>
      <c r="C1" s="1128"/>
      <c r="D1" s="1128"/>
      <c r="E1" s="1126" t="s">
        <v>240</v>
      </c>
      <c r="F1" s="1126"/>
      <c r="G1" s="1126"/>
      <c r="H1" s="1126"/>
      <c r="I1" s="1126"/>
      <c r="J1" s="1126"/>
      <c r="L1" s="1126" t="s">
        <v>240</v>
      </c>
      <c r="M1" s="1126"/>
      <c r="N1" s="1126"/>
      <c r="O1" s="1126"/>
      <c r="P1" s="1126"/>
      <c r="Q1" s="1126"/>
      <c r="S1" s="1126" t="s">
        <v>240</v>
      </c>
      <c r="T1" s="1126"/>
      <c r="U1" s="1126"/>
      <c r="V1" s="1126"/>
      <c r="W1" s="1126"/>
      <c r="X1" s="1126"/>
      <c r="Z1" s="1126" t="s">
        <v>240</v>
      </c>
      <c r="AA1" s="1126"/>
      <c r="AB1" s="1126"/>
      <c r="AC1" s="1126"/>
      <c r="AD1" s="1126"/>
      <c r="AE1" s="1126"/>
      <c r="AG1" s="1126" t="s">
        <v>240</v>
      </c>
      <c r="AH1" s="1126"/>
      <c r="AI1" s="1126"/>
      <c r="AJ1" s="1126"/>
      <c r="AK1" s="1126"/>
      <c r="AL1" s="1126"/>
      <c r="AM1" s="142"/>
      <c r="AN1" s="1126" t="s">
        <v>240</v>
      </c>
      <c r="AO1" s="1126"/>
      <c r="AP1" s="1126"/>
      <c r="AQ1" s="1126"/>
      <c r="AR1" s="1126"/>
      <c r="AS1" s="1126"/>
      <c r="AU1" s="1126" t="s">
        <v>240</v>
      </c>
      <c r="AV1" s="1126"/>
      <c r="AW1" s="1126"/>
      <c r="AX1" s="1126"/>
      <c r="AY1" s="1126"/>
      <c r="AZ1" s="1126"/>
      <c r="BB1" s="1126" t="s">
        <v>240</v>
      </c>
      <c r="BC1" s="1126"/>
      <c r="BD1" s="1126"/>
      <c r="BE1" s="1126"/>
      <c r="BF1" s="1126"/>
      <c r="BG1" s="1126"/>
      <c r="BI1" s="1126" t="s">
        <v>240</v>
      </c>
      <c r="BJ1" s="1126"/>
      <c r="BK1" s="1126"/>
      <c r="BL1" s="1126"/>
      <c r="BM1" s="1126"/>
      <c r="BN1" s="1126"/>
      <c r="BP1" s="1126" t="s">
        <v>240</v>
      </c>
      <c r="BQ1" s="1126"/>
      <c r="BR1" s="1126"/>
      <c r="BS1" s="1126"/>
      <c r="BT1" s="1126"/>
      <c r="BU1" s="1126"/>
      <c r="BW1" s="1126" t="s">
        <v>240</v>
      </c>
      <c r="BX1" s="1126"/>
      <c r="BY1" s="1126"/>
      <c r="BZ1" s="1126"/>
      <c r="CA1" s="1126"/>
      <c r="CB1" s="1126"/>
      <c r="CD1" s="1126" t="s">
        <v>240</v>
      </c>
      <c r="CE1" s="1126"/>
      <c r="CF1" s="1126"/>
      <c r="CG1" s="1126"/>
      <c r="CH1" s="1126"/>
      <c r="CI1" s="1126"/>
      <c r="CX1" s="1126" t="s">
        <v>240</v>
      </c>
      <c r="CY1" s="1126"/>
      <c r="CZ1" s="1126"/>
      <c r="DA1" s="1126"/>
      <c r="DB1" s="1126"/>
      <c r="DC1" s="1126"/>
    </row>
    <row r="2" spans="1:107" ht="15.75">
      <c r="A2" s="1129" t="s">
        <v>241</v>
      </c>
      <c r="B2" s="1129"/>
      <c r="C2" s="1129"/>
      <c r="D2" s="1129"/>
      <c r="E2" s="1126" t="s">
        <v>242</v>
      </c>
      <c r="F2" s="1126"/>
      <c r="G2" s="1126"/>
      <c r="H2" s="1126"/>
      <c r="I2" s="1126"/>
      <c r="J2" s="1126"/>
      <c r="L2" s="1126" t="s">
        <v>242</v>
      </c>
      <c r="M2" s="1126"/>
      <c r="N2" s="1126"/>
      <c r="O2" s="1126"/>
      <c r="P2" s="1126"/>
      <c r="Q2" s="1126"/>
      <c r="S2" s="1126" t="s">
        <v>242</v>
      </c>
      <c r="T2" s="1126"/>
      <c r="U2" s="1126"/>
      <c r="V2" s="1126"/>
      <c r="W2" s="1126"/>
      <c r="X2" s="1126"/>
      <c r="Z2" s="1126" t="s">
        <v>242</v>
      </c>
      <c r="AA2" s="1126"/>
      <c r="AB2" s="1126"/>
      <c r="AC2" s="1126"/>
      <c r="AD2" s="1126"/>
      <c r="AE2" s="1126"/>
      <c r="AG2" s="1126" t="s">
        <v>242</v>
      </c>
      <c r="AH2" s="1126"/>
      <c r="AI2" s="1126"/>
      <c r="AJ2" s="1126"/>
      <c r="AK2" s="1126"/>
      <c r="AL2" s="1126"/>
      <c r="AM2" s="142"/>
      <c r="AN2" s="1126" t="s">
        <v>242</v>
      </c>
      <c r="AO2" s="1126"/>
      <c r="AP2" s="1126"/>
      <c r="AQ2" s="1126"/>
      <c r="AR2" s="1126"/>
      <c r="AS2" s="1126"/>
      <c r="AU2" s="1126" t="s">
        <v>242</v>
      </c>
      <c r="AV2" s="1126"/>
      <c r="AW2" s="1126"/>
      <c r="AX2" s="1126"/>
      <c r="AY2" s="1126"/>
      <c r="AZ2" s="1126"/>
      <c r="BB2" s="1126" t="s">
        <v>242</v>
      </c>
      <c r="BC2" s="1126"/>
      <c r="BD2" s="1126"/>
      <c r="BE2" s="1126"/>
      <c r="BF2" s="1126"/>
      <c r="BG2" s="1126"/>
      <c r="BI2" s="1126" t="s">
        <v>242</v>
      </c>
      <c r="BJ2" s="1126"/>
      <c r="BK2" s="1126"/>
      <c r="BL2" s="1126"/>
      <c r="BM2" s="1126"/>
      <c r="BN2" s="1126"/>
      <c r="BP2" s="1126" t="s">
        <v>242</v>
      </c>
      <c r="BQ2" s="1126"/>
      <c r="BR2" s="1126"/>
      <c r="BS2" s="1126"/>
      <c r="BT2" s="1126"/>
      <c r="BU2" s="1126"/>
      <c r="BW2" s="1126" t="s">
        <v>242</v>
      </c>
      <c r="BX2" s="1126"/>
      <c r="BY2" s="1126"/>
      <c r="BZ2" s="1126"/>
      <c r="CA2" s="1126"/>
      <c r="CB2" s="1126"/>
      <c r="CD2" s="1126" t="s">
        <v>242</v>
      </c>
      <c r="CE2" s="1126"/>
      <c r="CF2" s="1126"/>
      <c r="CG2" s="1126"/>
      <c r="CH2" s="1126"/>
      <c r="CI2" s="1126"/>
      <c r="CX2" s="1126" t="s">
        <v>242</v>
      </c>
      <c r="CY2" s="1126"/>
      <c r="CZ2" s="1126"/>
      <c r="DA2" s="1126"/>
      <c r="DB2" s="1126"/>
      <c r="DC2" s="1126"/>
    </row>
    <row r="3" spans="1:107" ht="18">
      <c r="A3" s="1130" t="s">
        <v>243</v>
      </c>
      <c r="B3" s="1130"/>
      <c r="C3" s="1130"/>
      <c r="D3" s="1130"/>
      <c r="E3" s="1126" t="s">
        <v>244</v>
      </c>
      <c r="F3" s="1126"/>
      <c r="G3" s="1126"/>
      <c r="H3" s="1126"/>
      <c r="I3" s="1126"/>
      <c r="J3" s="1126"/>
      <c r="L3" s="1126" t="s">
        <v>244</v>
      </c>
      <c r="M3" s="1126"/>
      <c r="N3" s="1126"/>
      <c r="O3" s="1126"/>
      <c r="P3" s="1126"/>
      <c r="Q3" s="1126"/>
      <c r="S3" s="1126" t="s">
        <v>244</v>
      </c>
      <c r="T3" s="1126"/>
      <c r="U3" s="1126"/>
      <c r="V3" s="1126"/>
      <c r="W3" s="1126"/>
      <c r="X3" s="1126"/>
      <c r="Z3" s="1126" t="s">
        <v>244</v>
      </c>
      <c r="AA3" s="1126"/>
      <c r="AB3" s="1126"/>
      <c r="AC3" s="1126"/>
      <c r="AD3" s="1126"/>
      <c r="AE3" s="1126"/>
      <c r="AG3" s="1126" t="s">
        <v>244</v>
      </c>
      <c r="AH3" s="1126"/>
      <c r="AI3" s="1126"/>
      <c r="AJ3" s="1126"/>
      <c r="AK3" s="1126"/>
      <c r="AL3" s="1126"/>
      <c r="AM3" s="142"/>
      <c r="AN3" s="1126" t="s">
        <v>244</v>
      </c>
      <c r="AO3" s="1126"/>
      <c r="AP3" s="1126"/>
      <c r="AQ3" s="1126"/>
      <c r="AR3" s="1126"/>
      <c r="AS3" s="1126"/>
      <c r="AU3" s="1126" t="s">
        <v>244</v>
      </c>
      <c r="AV3" s="1126"/>
      <c r="AW3" s="1126"/>
      <c r="AX3" s="1126"/>
      <c r="AY3" s="1126"/>
      <c r="AZ3" s="1126"/>
      <c r="BB3" s="1126" t="s">
        <v>244</v>
      </c>
      <c r="BC3" s="1126"/>
      <c r="BD3" s="1126"/>
      <c r="BE3" s="1126"/>
      <c r="BF3" s="1126"/>
      <c r="BG3" s="1126"/>
      <c r="BI3" s="1126" t="s">
        <v>244</v>
      </c>
      <c r="BJ3" s="1126"/>
      <c r="BK3" s="1126"/>
      <c r="BL3" s="1126"/>
      <c r="BM3" s="1126"/>
      <c r="BN3" s="1126"/>
      <c r="BP3" s="1126" t="s">
        <v>244</v>
      </c>
      <c r="BQ3" s="1126"/>
      <c r="BR3" s="1126"/>
      <c r="BS3" s="1126"/>
      <c r="BT3" s="1126"/>
      <c r="BU3" s="1126"/>
      <c r="BW3" s="1126" t="s">
        <v>244</v>
      </c>
      <c r="BX3" s="1126"/>
      <c r="BY3" s="1126"/>
      <c r="BZ3" s="1126"/>
      <c r="CA3" s="1126"/>
      <c r="CB3" s="1126"/>
      <c r="CD3" s="1126" t="s">
        <v>244</v>
      </c>
      <c r="CE3" s="1126"/>
      <c r="CF3" s="1126"/>
      <c r="CG3" s="1126"/>
      <c r="CH3" s="1126"/>
      <c r="CI3" s="1126"/>
      <c r="CX3" s="1126" t="s">
        <v>244</v>
      </c>
      <c r="CY3" s="1126"/>
      <c r="CZ3" s="1126"/>
      <c r="DA3" s="1126"/>
      <c r="DB3" s="1126"/>
      <c r="DC3" s="1126"/>
    </row>
    <row r="4" spans="1:107" ht="13.5" customHeight="1">
      <c r="A4" s="1127" t="s">
        <v>245</v>
      </c>
      <c r="B4" s="1127"/>
      <c r="C4" s="1107" t="str">
        <f>CustomizedSchReg!J1</f>
        <v>   DIAMOND</v>
      </c>
      <c r="D4" s="1107"/>
      <c r="E4" s="143"/>
      <c r="F4" s="1127" t="s">
        <v>246</v>
      </c>
      <c r="G4" s="1127"/>
      <c r="H4" s="1107" t="s">
        <v>775</v>
      </c>
      <c r="I4" s="1107"/>
      <c r="J4" s="1107"/>
      <c r="L4" s="143"/>
      <c r="M4" s="1127" t="s">
        <v>246</v>
      </c>
      <c r="N4" s="1127"/>
      <c r="O4" s="1107" t="s">
        <v>776</v>
      </c>
      <c r="P4" s="1107"/>
      <c r="Q4" s="1107"/>
      <c r="S4" s="143"/>
      <c r="T4" s="1127" t="s">
        <v>246</v>
      </c>
      <c r="U4" s="1127"/>
      <c r="V4" s="1107" t="s">
        <v>777</v>
      </c>
      <c r="W4" s="1107"/>
      <c r="X4" s="1107"/>
      <c r="Z4" s="143"/>
      <c r="AA4" s="1127" t="s">
        <v>246</v>
      </c>
      <c r="AB4" s="1127"/>
      <c r="AC4" s="1107" t="s">
        <v>778</v>
      </c>
      <c r="AD4" s="1107"/>
      <c r="AE4" s="1107"/>
      <c r="AG4" s="143"/>
      <c r="AH4" s="1127" t="s">
        <v>246</v>
      </c>
      <c r="AI4" s="1127"/>
      <c r="AJ4" s="1107" t="s">
        <v>779</v>
      </c>
      <c r="AK4" s="1107"/>
      <c r="AL4" s="1107"/>
      <c r="AM4" s="142"/>
      <c r="AN4" s="143"/>
      <c r="AO4" s="1127" t="s">
        <v>246</v>
      </c>
      <c r="AP4" s="1127"/>
      <c r="AQ4" s="1107" t="s">
        <v>780</v>
      </c>
      <c r="AR4" s="1107"/>
      <c r="AS4" s="1107"/>
      <c r="AU4" s="143"/>
      <c r="AV4" s="1127" t="s">
        <v>246</v>
      </c>
      <c r="AW4" s="1127"/>
      <c r="AX4" s="1107" t="s">
        <v>781</v>
      </c>
      <c r="AY4" s="1107"/>
      <c r="AZ4" s="1107"/>
      <c r="BB4" s="143"/>
      <c r="BC4" s="1127" t="s">
        <v>246</v>
      </c>
      <c r="BD4" s="1127"/>
      <c r="BE4" s="1107" t="s">
        <v>782</v>
      </c>
      <c r="BF4" s="1107"/>
      <c r="BG4" s="1107"/>
      <c r="BI4" s="143"/>
      <c r="BJ4" s="1127" t="s">
        <v>246</v>
      </c>
      <c r="BK4" s="1127"/>
      <c r="BL4" s="1107" t="s">
        <v>785</v>
      </c>
      <c r="BM4" s="1107"/>
      <c r="BN4" s="1107"/>
      <c r="BP4" s="143"/>
      <c r="BQ4" s="1127" t="s">
        <v>246</v>
      </c>
      <c r="BR4" s="1127"/>
      <c r="BS4" s="1107" t="s">
        <v>784</v>
      </c>
      <c r="BT4" s="1107"/>
      <c r="BU4" s="1107"/>
      <c r="BW4" s="143"/>
      <c r="BX4" s="1127" t="s">
        <v>246</v>
      </c>
      <c r="BY4" s="1127"/>
      <c r="BZ4" s="1107" t="s">
        <v>786</v>
      </c>
      <c r="CA4" s="1107"/>
      <c r="CB4" s="1107"/>
      <c r="CD4" s="143"/>
      <c r="CE4" s="1127" t="s">
        <v>246</v>
      </c>
      <c r="CF4" s="1127"/>
      <c r="CG4" s="1107" t="s">
        <v>787</v>
      </c>
      <c r="CH4" s="1107"/>
      <c r="CI4" s="1107"/>
      <c r="CX4" s="143"/>
      <c r="CY4" s="1127" t="s">
        <v>246</v>
      </c>
      <c r="CZ4" s="1127"/>
      <c r="DA4" s="1133" t="s">
        <v>279</v>
      </c>
      <c r="DB4" s="1133"/>
      <c r="DC4" s="1133"/>
    </row>
    <row r="5" spans="1:107" ht="13.5" customHeight="1">
      <c r="A5" s="1127" t="s">
        <v>247</v>
      </c>
      <c r="B5" s="1127"/>
      <c r="C5" s="1107" t="str">
        <f>CustomizedSchReg!I2</f>
        <v>Name of Class Adviser</v>
      </c>
      <c r="D5" s="1107"/>
      <c r="E5" s="143"/>
      <c r="F5" s="1127" t="s">
        <v>248</v>
      </c>
      <c r="G5" s="1127"/>
      <c r="H5" s="1107"/>
      <c r="I5" s="1107"/>
      <c r="J5" s="1107"/>
      <c r="L5" s="143"/>
      <c r="M5" s="1127" t="s">
        <v>248</v>
      </c>
      <c r="N5" s="1127"/>
      <c r="O5" s="1107"/>
      <c r="P5" s="1107"/>
      <c r="Q5" s="1107"/>
      <c r="S5" s="143"/>
      <c r="T5" s="1127" t="s">
        <v>248</v>
      </c>
      <c r="U5" s="1127"/>
      <c r="V5" s="1107"/>
      <c r="W5" s="1107"/>
      <c r="X5" s="1107"/>
      <c r="Z5" s="143"/>
      <c r="AA5" s="1127" t="s">
        <v>248</v>
      </c>
      <c r="AB5" s="1127"/>
      <c r="AC5" s="1107"/>
      <c r="AD5" s="1107"/>
      <c r="AE5" s="1107"/>
      <c r="AG5" s="143"/>
      <c r="AH5" s="1127" t="s">
        <v>248</v>
      </c>
      <c r="AI5" s="1127"/>
      <c r="AJ5" s="1107"/>
      <c r="AK5" s="1107"/>
      <c r="AL5" s="1107"/>
      <c r="AM5" s="142"/>
      <c r="AN5" s="143"/>
      <c r="AO5" s="1127" t="s">
        <v>248</v>
      </c>
      <c r="AP5" s="1127"/>
      <c r="AQ5" s="1107"/>
      <c r="AR5" s="1107"/>
      <c r="AS5" s="1107"/>
      <c r="AU5" s="143"/>
      <c r="AV5" s="1127" t="s">
        <v>248</v>
      </c>
      <c r="AW5" s="1127"/>
      <c r="AX5" s="1107"/>
      <c r="AY5" s="1107"/>
      <c r="AZ5" s="1107"/>
      <c r="BB5" s="143"/>
      <c r="BC5" s="1127" t="s">
        <v>248</v>
      </c>
      <c r="BD5" s="1127"/>
      <c r="BE5" s="1107"/>
      <c r="BF5" s="1107"/>
      <c r="BG5" s="1107"/>
      <c r="BI5" s="143"/>
      <c r="BJ5" s="1127" t="s">
        <v>248</v>
      </c>
      <c r="BK5" s="1127"/>
      <c r="BL5" s="1107"/>
      <c r="BM5" s="1107"/>
      <c r="BN5" s="1107"/>
      <c r="BP5" s="143"/>
      <c r="BQ5" s="1127" t="s">
        <v>248</v>
      </c>
      <c r="BR5" s="1127"/>
      <c r="BS5" s="1107"/>
      <c r="BT5" s="1107"/>
      <c r="BU5" s="1107"/>
      <c r="BW5" s="143"/>
      <c r="BX5" s="1127" t="s">
        <v>248</v>
      </c>
      <c r="BY5" s="1127"/>
      <c r="BZ5" s="1107"/>
      <c r="CA5" s="1107"/>
      <c r="CB5" s="1107"/>
      <c r="CD5" s="143"/>
      <c r="CE5" s="1127" t="s">
        <v>248</v>
      </c>
      <c r="CF5" s="1127"/>
      <c r="CG5" s="1107"/>
      <c r="CH5" s="1107"/>
      <c r="CI5" s="1107"/>
      <c r="CX5" s="1127" t="s">
        <v>280</v>
      </c>
      <c r="CY5" s="1127"/>
      <c r="CZ5" s="1127"/>
      <c r="DA5" s="1107" t="s">
        <v>281</v>
      </c>
      <c r="DB5" s="1107"/>
      <c r="DC5" s="1107"/>
    </row>
    <row r="6" spans="1:107" ht="13.5" customHeight="1" thickBot="1">
      <c r="A6" s="114"/>
      <c r="B6" s="115"/>
      <c r="C6" s="115"/>
      <c r="D6" s="114"/>
      <c r="E6" s="115"/>
      <c r="F6" s="115"/>
      <c r="G6" s="115"/>
      <c r="H6" s="115"/>
      <c r="I6" s="115"/>
      <c r="J6" s="115"/>
      <c r="L6" s="115"/>
      <c r="M6" s="115"/>
      <c r="N6" s="115"/>
      <c r="O6" s="115"/>
      <c r="P6" s="115"/>
      <c r="Q6" s="115"/>
      <c r="S6" s="115"/>
      <c r="T6" s="115"/>
      <c r="U6" s="115"/>
      <c r="V6" s="115"/>
      <c r="W6" s="115"/>
      <c r="X6" s="115"/>
      <c r="Z6" s="115"/>
      <c r="AA6" s="115"/>
      <c r="AB6" s="115"/>
      <c r="AC6" s="115"/>
      <c r="AD6" s="115"/>
      <c r="AE6" s="115"/>
      <c r="AG6" s="115"/>
      <c r="AH6" s="115"/>
      <c r="AI6" s="115"/>
      <c r="AJ6" s="115"/>
      <c r="AK6" s="115"/>
      <c r="AL6" s="115"/>
      <c r="AM6" s="142"/>
      <c r="AN6" s="115"/>
      <c r="AO6" s="115"/>
      <c r="AP6" s="115"/>
      <c r="AQ6" s="115"/>
      <c r="AR6" s="115"/>
      <c r="AS6" s="115"/>
      <c r="AU6" s="115"/>
      <c r="AV6" s="115"/>
      <c r="AW6" s="115"/>
      <c r="AX6" s="115"/>
      <c r="AY6" s="115"/>
      <c r="AZ6" s="115"/>
      <c r="BB6" s="115"/>
      <c r="BC6" s="115"/>
      <c r="BD6" s="115"/>
      <c r="BE6" s="115"/>
      <c r="BF6" s="115"/>
      <c r="BG6" s="115"/>
      <c r="BI6" s="115"/>
      <c r="BJ6" s="115"/>
      <c r="BK6" s="115"/>
      <c r="BL6" s="115"/>
      <c r="BM6" s="115"/>
      <c r="BN6" s="115"/>
      <c r="BP6" s="115"/>
      <c r="BQ6" s="115"/>
      <c r="BR6" s="115"/>
      <c r="BS6" s="115"/>
      <c r="BT6" s="115"/>
      <c r="BU6" s="115"/>
      <c r="BW6" s="115"/>
      <c r="BX6" s="115"/>
      <c r="BY6" s="115"/>
      <c r="BZ6" s="115"/>
      <c r="CA6" s="115"/>
      <c r="CB6" s="115"/>
      <c r="CD6" s="115"/>
      <c r="CE6" s="115"/>
      <c r="CF6" s="115"/>
      <c r="CG6" s="115"/>
      <c r="CH6" s="115"/>
      <c r="CI6" s="115"/>
      <c r="CX6" s="115"/>
      <c r="CY6" s="115"/>
      <c r="CZ6" s="115"/>
      <c r="DA6" s="115"/>
      <c r="DB6" s="115"/>
      <c r="DC6" s="115"/>
    </row>
    <row r="7" spans="1:107" ht="13.5" customHeight="1">
      <c r="A7" s="1145" t="s">
        <v>216</v>
      </c>
      <c r="B7" s="1146"/>
      <c r="C7" s="1146"/>
      <c r="D7" s="1147"/>
      <c r="E7" s="144" t="s">
        <v>249</v>
      </c>
      <c r="F7" s="144" t="s">
        <v>250</v>
      </c>
      <c r="G7" s="144" t="s">
        <v>251</v>
      </c>
      <c r="H7" s="145" t="s">
        <v>252</v>
      </c>
      <c r="I7" s="146" t="s">
        <v>212</v>
      </c>
      <c r="J7" s="1148" t="s">
        <v>158</v>
      </c>
      <c r="L7" s="144" t="s">
        <v>249</v>
      </c>
      <c r="M7" s="144" t="s">
        <v>250</v>
      </c>
      <c r="N7" s="144" t="s">
        <v>251</v>
      </c>
      <c r="O7" s="145" t="s">
        <v>252</v>
      </c>
      <c r="P7" s="147" t="s">
        <v>212</v>
      </c>
      <c r="Q7" s="1124" t="s">
        <v>158</v>
      </c>
      <c r="S7" s="144" t="s">
        <v>249</v>
      </c>
      <c r="T7" s="144" t="s">
        <v>250</v>
      </c>
      <c r="U7" s="144" t="s">
        <v>251</v>
      </c>
      <c r="V7" s="145" t="s">
        <v>252</v>
      </c>
      <c r="W7" s="147" t="s">
        <v>212</v>
      </c>
      <c r="X7" s="1124" t="s">
        <v>158</v>
      </c>
      <c r="Z7" s="144" t="s">
        <v>249</v>
      </c>
      <c r="AA7" s="144" t="s">
        <v>250</v>
      </c>
      <c r="AB7" s="144" t="s">
        <v>251</v>
      </c>
      <c r="AC7" s="145" t="s">
        <v>252</v>
      </c>
      <c r="AD7" s="147" t="s">
        <v>212</v>
      </c>
      <c r="AE7" s="1124" t="s">
        <v>158</v>
      </c>
      <c r="AG7" s="144" t="s">
        <v>249</v>
      </c>
      <c r="AH7" s="144" t="s">
        <v>250</v>
      </c>
      <c r="AI7" s="144" t="s">
        <v>251</v>
      </c>
      <c r="AJ7" s="145" t="s">
        <v>252</v>
      </c>
      <c r="AK7" s="147" t="s">
        <v>212</v>
      </c>
      <c r="AL7" s="1124" t="s">
        <v>158</v>
      </c>
      <c r="AM7" s="142"/>
      <c r="AN7" s="144" t="s">
        <v>249</v>
      </c>
      <c r="AO7" s="144" t="s">
        <v>250</v>
      </c>
      <c r="AP7" s="144" t="s">
        <v>251</v>
      </c>
      <c r="AQ7" s="145" t="s">
        <v>252</v>
      </c>
      <c r="AR7" s="147" t="s">
        <v>212</v>
      </c>
      <c r="AS7" s="1124" t="s">
        <v>158</v>
      </c>
      <c r="AU7" s="144" t="s">
        <v>249</v>
      </c>
      <c r="AV7" s="144" t="s">
        <v>250</v>
      </c>
      <c r="AW7" s="144" t="s">
        <v>251</v>
      </c>
      <c r="AX7" s="145" t="s">
        <v>252</v>
      </c>
      <c r="AY7" s="147" t="s">
        <v>212</v>
      </c>
      <c r="AZ7" s="1124" t="s">
        <v>158</v>
      </c>
      <c r="BB7" s="144" t="s">
        <v>249</v>
      </c>
      <c r="BC7" s="144" t="s">
        <v>250</v>
      </c>
      <c r="BD7" s="144" t="s">
        <v>251</v>
      </c>
      <c r="BE7" s="145" t="s">
        <v>252</v>
      </c>
      <c r="BF7" s="147" t="s">
        <v>212</v>
      </c>
      <c r="BG7" s="1124" t="s">
        <v>158</v>
      </c>
      <c r="BI7" s="144" t="s">
        <v>249</v>
      </c>
      <c r="BJ7" s="144" t="s">
        <v>250</v>
      </c>
      <c r="BK7" s="144" t="s">
        <v>251</v>
      </c>
      <c r="BL7" s="145" t="s">
        <v>252</v>
      </c>
      <c r="BM7" s="147" t="s">
        <v>212</v>
      </c>
      <c r="BN7" s="1124" t="s">
        <v>158</v>
      </c>
      <c r="BP7" s="144" t="s">
        <v>249</v>
      </c>
      <c r="BQ7" s="144" t="s">
        <v>250</v>
      </c>
      <c r="BR7" s="144" t="s">
        <v>251</v>
      </c>
      <c r="BS7" s="145" t="s">
        <v>252</v>
      </c>
      <c r="BT7" s="147" t="s">
        <v>212</v>
      </c>
      <c r="BU7" s="1124" t="s">
        <v>158</v>
      </c>
      <c r="BW7" s="144" t="s">
        <v>249</v>
      </c>
      <c r="BX7" s="144" t="s">
        <v>250</v>
      </c>
      <c r="BY7" s="144" t="s">
        <v>251</v>
      </c>
      <c r="BZ7" s="145" t="s">
        <v>252</v>
      </c>
      <c r="CA7" s="147" t="s">
        <v>212</v>
      </c>
      <c r="CB7" s="1124" t="s">
        <v>158</v>
      </c>
      <c r="CD7" s="144" t="s">
        <v>249</v>
      </c>
      <c r="CE7" s="144" t="s">
        <v>250</v>
      </c>
      <c r="CF7" s="144" t="s">
        <v>251</v>
      </c>
      <c r="CG7" s="145" t="s">
        <v>252</v>
      </c>
      <c r="CH7" s="147" t="s">
        <v>212</v>
      </c>
      <c r="CI7" s="1124" t="s">
        <v>158</v>
      </c>
      <c r="CX7" s="144" t="s">
        <v>249</v>
      </c>
      <c r="CY7" s="144" t="s">
        <v>250</v>
      </c>
      <c r="CZ7" s="144" t="s">
        <v>251</v>
      </c>
      <c r="DA7" s="145" t="s">
        <v>252</v>
      </c>
      <c r="DB7" s="147" t="s">
        <v>212</v>
      </c>
      <c r="DC7" s="1124" t="s">
        <v>158</v>
      </c>
    </row>
    <row r="8" spans="1:107" ht="13.5" customHeight="1" thickBot="1">
      <c r="A8" s="148" t="s">
        <v>220</v>
      </c>
      <c r="B8" s="149" t="s">
        <v>221</v>
      </c>
      <c r="C8" s="149" t="s">
        <v>222</v>
      </c>
      <c r="D8" s="150" t="s">
        <v>223</v>
      </c>
      <c r="E8" s="151" t="s">
        <v>253</v>
      </c>
      <c r="F8" s="151" t="s">
        <v>253</v>
      </c>
      <c r="G8" s="151" t="s">
        <v>253</v>
      </c>
      <c r="H8" s="152" t="s">
        <v>253</v>
      </c>
      <c r="I8" s="153" t="s">
        <v>254</v>
      </c>
      <c r="J8" s="1149"/>
      <c r="L8" s="151" t="s">
        <v>253</v>
      </c>
      <c r="M8" s="151" t="s">
        <v>253</v>
      </c>
      <c r="N8" s="151" t="s">
        <v>253</v>
      </c>
      <c r="O8" s="152" t="s">
        <v>253</v>
      </c>
      <c r="P8" s="154" t="s">
        <v>254</v>
      </c>
      <c r="Q8" s="1125"/>
      <c r="S8" s="151" t="s">
        <v>253</v>
      </c>
      <c r="T8" s="151" t="s">
        <v>253</v>
      </c>
      <c r="U8" s="151" t="s">
        <v>253</v>
      </c>
      <c r="V8" s="152" t="s">
        <v>253</v>
      </c>
      <c r="W8" s="154" t="s">
        <v>254</v>
      </c>
      <c r="X8" s="1125"/>
      <c r="Z8" s="151" t="s">
        <v>253</v>
      </c>
      <c r="AA8" s="151" t="s">
        <v>253</v>
      </c>
      <c r="AB8" s="151" t="s">
        <v>253</v>
      </c>
      <c r="AC8" s="152" t="s">
        <v>253</v>
      </c>
      <c r="AD8" s="154" t="s">
        <v>254</v>
      </c>
      <c r="AE8" s="1125"/>
      <c r="AG8" s="151" t="s">
        <v>253</v>
      </c>
      <c r="AH8" s="151" t="s">
        <v>253</v>
      </c>
      <c r="AI8" s="151" t="s">
        <v>253</v>
      </c>
      <c r="AJ8" s="152" t="s">
        <v>253</v>
      </c>
      <c r="AK8" s="154" t="s">
        <v>254</v>
      </c>
      <c r="AL8" s="1125"/>
      <c r="AM8" s="142"/>
      <c r="AN8" s="151" t="s">
        <v>253</v>
      </c>
      <c r="AO8" s="151" t="s">
        <v>253</v>
      </c>
      <c r="AP8" s="151" t="s">
        <v>253</v>
      </c>
      <c r="AQ8" s="152" t="s">
        <v>253</v>
      </c>
      <c r="AR8" s="154" t="s">
        <v>254</v>
      </c>
      <c r="AS8" s="1125"/>
      <c r="AU8" s="151" t="s">
        <v>253</v>
      </c>
      <c r="AV8" s="151" t="s">
        <v>253</v>
      </c>
      <c r="AW8" s="151" t="s">
        <v>253</v>
      </c>
      <c r="AX8" s="152" t="s">
        <v>253</v>
      </c>
      <c r="AY8" s="154" t="s">
        <v>254</v>
      </c>
      <c r="AZ8" s="1125"/>
      <c r="BB8" s="151" t="s">
        <v>253</v>
      </c>
      <c r="BC8" s="151" t="s">
        <v>253</v>
      </c>
      <c r="BD8" s="151" t="s">
        <v>253</v>
      </c>
      <c r="BE8" s="152" t="s">
        <v>253</v>
      </c>
      <c r="BF8" s="154" t="s">
        <v>254</v>
      </c>
      <c r="BG8" s="1125"/>
      <c r="BI8" s="151" t="s">
        <v>253</v>
      </c>
      <c r="BJ8" s="151" t="s">
        <v>253</v>
      </c>
      <c r="BK8" s="151" t="s">
        <v>253</v>
      </c>
      <c r="BL8" s="152" t="s">
        <v>253</v>
      </c>
      <c r="BM8" s="154" t="s">
        <v>254</v>
      </c>
      <c r="BN8" s="1125"/>
      <c r="BP8" s="151" t="s">
        <v>253</v>
      </c>
      <c r="BQ8" s="151" t="s">
        <v>253</v>
      </c>
      <c r="BR8" s="151" t="s">
        <v>253</v>
      </c>
      <c r="BS8" s="152" t="s">
        <v>253</v>
      </c>
      <c r="BT8" s="154" t="s">
        <v>254</v>
      </c>
      <c r="BU8" s="1125"/>
      <c r="BW8" s="151" t="s">
        <v>253</v>
      </c>
      <c r="BX8" s="151" t="s">
        <v>253</v>
      </c>
      <c r="BY8" s="151" t="s">
        <v>253</v>
      </c>
      <c r="BZ8" s="152" t="s">
        <v>253</v>
      </c>
      <c r="CA8" s="154" t="s">
        <v>254</v>
      </c>
      <c r="CB8" s="1125"/>
      <c r="CD8" s="151" t="s">
        <v>253</v>
      </c>
      <c r="CE8" s="151" t="s">
        <v>253</v>
      </c>
      <c r="CF8" s="151" t="s">
        <v>253</v>
      </c>
      <c r="CG8" s="152" t="s">
        <v>253</v>
      </c>
      <c r="CH8" s="154" t="s">
        <v>254</v>
      </c>
      <c r="CI8" s="1125"/>
      <c r="CX8" s="151" t="s">
        <v>253</v>
      </c>
      <c r="CY8" s="151" t="s">
        <v>253</v>
      </c>
      <c r="CZ8" s="151" t="s">
        <v>253</v>
      </c>
      <c r="DA8" s="152" t="s">
        <v>253</v>
      </c>
      <c r="DB8" s="154" t="s">
        <v>254</v>
      </c>
      <c r="DC8" s="1125"/>
    </row>
    <row r="9" spans="1:107" ht="12" customHeight="1">
      <c r="A9" s="125"/>
      <c r="B9" s="1142" t="s">
        <v>202</v>
      </c>
      <c r="C9" s="1143"/>
      <c r="D9" s="126"/>
      <c r="E9" s="155"/>
      <c r="F9" s="156"/>
      <c r="G9" s="156"/>
      <c r="H9" s="156"/>
      <c r="I9" s="155"/>
      <c r="J9" s="157"/>
      <c r="L9" s="155"/>
      <c r="M9" s="156"/>
      <c r="N9" s="156"/>
      <c r="O9" s="156"/>
      <c r="P9" s="155"/>
      <c r="Q9" s="157"/>
      <c r="S9" s="155"/>
      <c r="T9" s="156"/>
      <c r="U9" s="156"/>
      <c r="V9" s="156"/>
      <c r="W9" s="155"/>
      <c r="X9" s="157"/>
      <c r="Z9" s="155"/>
      <c r="AA9" s="156"/>
      <c r="AB9" s="156"/>
      <c r="AC9" s="156"/>
      <c r="AD9" s="155"/>
      <c r="AE9" s="157"/>
      <c r="AG9" s="155"/>
      <c r="AH9" s="156"/>
      <c r="AI9" s="156"/>
      <c r="AJ9" s="156"/>
      <c r="AK9" s="155"/>
      <c r="AL9" s="157"/>
      <c r="AM9" s="142"/>
      <c r="AN9" s="155"/>
      <c r="AO9" s="156"/>
      <c r="AP9" s="156"/>
      <c r="AQ9" s="156"/>
      <c r="AR9" s="155"/>
      <c r="AS9" s="157"/>
      <c r="AU9" s="155"/>
      <c r="AV9" s="156"/>
      <c r="AW9" s="156"/>
      <c r="AX9" s="156"/>
      <c r="AY9" s="155"/>
      <c r="AZ9" s="157"/>
      <c r="BB9" s="155"/>
      <c r="BC9" s="156"/>
      <c r="BD9" s="156"/>
      <c r="BE9" s="156"/>
      <c r="BF9" s="155"/>
      <c r="BG9" s="157"/>
      <c r="BI9" s="155"/>
      <c r="BJ9" s="156"/>
      <c r="BK9" s="156"/>
      <c r="BL9" s="156"/>
      <c r="BM9" s="155"/>
      <c r="BN9" s="157"/>
      <c r="BP9" s="155"/>
      <c r="BQ9" s="156"/>
      <c r="BR9" s="156"/>
      <c r="BS9" s="156"/>
      <c r="BT9" s="155"/>
      <c r="BU9" s="157"/>
      <c r="BW9" s="155"/>
      <c r="BX9" s="156"/>
      <c r="BY9" s="156"/>
      <c r="BZ9" s="156"/>
      <c r="CA9" s="155"/>
      <c r="CB9" s="157"/>
      <c r="CD9" s="155"/>
      <c r="CE9" s="156"/>
      <c r="CF9" s="156"/>
      <c r="CG9" s="156"/>
      <c r="CH9" s="155"/>
      <c r="CI9" s="157"/>
      <c r="CX9" s="155"/>
      <c r="CY9" s="156"/>
      <c r="CZ9" s="156"/>
      <c r="DA9" s="156"/>
      <c r="DB9" s="155"/>
      <c r="DC9" s="157"/>
    </row>
    <row r="10" spans="1:107" ht="14.25" customHeight="1">
      <c r="A10" s="158">
        <v>1</v>
      </c>
      <c r="B10" s="127" t="str">
        <f>CustomizedSchReg!C7</f>
        <v>Asio</v>
      </c>
      <c r="C10" s="127" t="str">
        <f>CustomizedSchReg!D7</f>
        <v>Danny</v>
      </c>
      <c r="D10" s="173" t="str">
        <f>CustomizedSchReg!F7</f>
        <v>A.</v>
      </c>
      <c r="E10" s="406">
        <v>94</v>
      </c>
      <c r="F10" s="159">
        <v>97</v>
      </c>
      <c r="G10" s="159">
        <v>97</v>
      </c>
      <c r="H10" s="159">
        <v>97</v>
      </c>
      <c r="I10" s="159">
        <v>97</v>
      </c>
      <c r="J10" s="160" t="str">
        <f>IF(I10&gt;=74.5,"Passed","Failed")</f>
        <v>Passed</v>
      </c>
      <c r="K10" s="161">
        <f>(E10+F10+G10+H10)/4</f>
        <v>96.25</v>
      </c>
      <c r="L10" s="406">
        <v>96</v>
      </c>
      <c r="M10" s="163"/>
      <c r="N10" s="163"/>
      <c r="O10" s="163"/>
      <c r="P10" s="163"/>
      <c r="Q10" s="160" t="str">
        <f>IF(P10&gt;=74.5,"Passed","Failed")</f>
        <v>Failed</v>
      </c>
      <c r="R10" s="161">
        <f>(L10+M10+N10+O10)/4</f>
        <v>24</v>
      </c>
      <c r="S10" s="407">
        <v>95</v>
      </c>
      <c r="T10" s="170"/>
      <c r="U10" s="170"/>
      <c r="V10" s="170"/>
      <c r="W10" s="170"/>
      <c r="X10" s="160" t="str">
        <f>IF(W10&gt;=74.5,"Passed","Failed")</f>
        <v>Failed</v>
      </c>
      <c r="Y10" s="161">
        <f>(S10+T10+U10+V10)/4</f>
        <v>23.75</v>
      </c>
      <c r="Z10" s="406">
        <v>94</v>
      </c>
      <c r="AA10" s="159"/>
      <c r="AB10" s="159"/>
      <c r="AC10" s="159"/>
      <c r="AD10" s="159"/>
      <c r="AE10" s="160" t="str">
        <f>IF(AD10&gt;=74.5,"Passed","Failed")</f>
        <v>Failed</v>
      </c>
      <c r="AF10" s="161">
        <f>(Z10+AA10+AB10+AC10)/4</f>
        <v>23.5</v>
      </c>
      <c r="AG10" s="162">
        <f>'Master Sheet'!T7</f>
        <v>0</v>
      </c>
      <c r="AH10" s="162">
        <f>'Master Sheet'!AH7</f>
        <v>0</v>
      </c>
      <c r="AI10" s="162">
        <f>'Master Sheet'!AV7</f>
        <v>0</v>
      </c>
      <c r="AJ10" s="162">
        <f>'Master Sheet'!BJ7</f>
        <v>0</v>
      </c>
      <c r="AK10" s="162">
        <f>'Master Sheet'!BX7</f>
        <v>0</v>
      </c>
      <c r="AL10" s="160" t="str">
        <f>IF(AK10&gt;=74.5,"Passed","Failed")</f>
        <v>Failed</v>
      </c>
      <c r="AM10" s="161">
        <f>(AG10+AH10+AI10+AJ10)/4</f>
        <v>0</v>
      </c>
      <c r="AN10" s="159"/>
      <c r="AO10" s="159"/>
      <c r="AP10" s="159"/>
      <c r="AQ10" s="159"/>
      <c r="AR10" s="159"/>
      <c r="AS10" s="160" t="str">
        <f>IF(AR10&gt;=74.5,"Passed","Failed")</f>
        <v>Failed</v>
      </c>
      <c r="AT10" s="161">
        <f>(AN10+AO10+AP10+AQ10)/4</f>
        <v>0</v>
      </c>
      <c r="AU10" s="159"/>
      <c r="AV10" s="159"/>
      <c r="AW10" s="159"/>
      <c r="AX10" s="159"/>
      <c r="AY10" s="159"/>
      <c r="AZ10" s="160" t="str">
        <f>IF(AY10&gt;=74.5,"Passed","Failed")</f>
        <v>Failed</v>
      </c>
      <c r="BA10" s="161">
        <f>(AU10+AV10+AW10+AX10)/4</f>
        <v>0</v>
      </c>
      <c r="BB10" s="159"/>
      <c r="BC10" s="159"/>
      <c r="BD10" s="159"/>
      <c r="BE10" s="159"/>
      <c r="BF10" s="159"/>
      <c r="BG10" s="160" t="str">
        <f>IF(BF10&gt;=74.5,"Passed","Failed")</f>
        <v>Failed</v>
      </c>
      <c r="BH10" s="161">
        <f>(BB10+BC10+BD10+BE10)/4</f>
        <v>0</v>
      </c>
      <c r="BI10" s="162"/>
      <c r="BJ10" s="162"/>
      <c r="BK10" s="162"/>
      <c r="BL10" s="162"/>
      <c r="BM10" s="162"/>
      <c r="BN10" s="160" t="str">
        <f>IF(BM10&gt;=74.5,"Passed","Failed")</f>
        <v>Failed</v>
      </c>
      <c r="BO10" s="161">
        <f>(BI10+BJ10+BK10+BL10)/4</f>
        <v>0</v>
      </c>
      <c r="BP10" s="162"/>
      <c r="BQ10" s="162"/>
      <c r="BR10" s="162"/>
      <c r="BS10" s="162"/>
      <c r="BT10" s="162"/>
      <c r="BU10" s="160" t="str">
        <f>IF(BT10&gt;=74.5,"Passed","Failed")</f>
        <v>Failed</v>
      </c>
      <c r="BV10" s="161">
        <f>(BP10+BQ10+BR10+BS10)/4</f>
        <v>0</v>
      </c>
      <c r="BW10" s="162"/>
      <c r="BX10" s="162"/>
      <c r="BY10" s="162"/>
      <c r="BZ10" s="162"/>
      <c r="CA10" s="162"/>
      <c r="CB10" s="160" t="str">
        <f>IF(CA10&gt;=74.5,"Passed","Failed")</f>
        <v>Failed</v>
      </c>
      <c r="CC10" s="161">
        <f>(BW10+BX10+BY10+BZ10)/4</f>
        <v>0</v>
      </c>
      <c r="CD10" s="162"/>
      <c r="CE10" s="162"/>
      <c r="CF10" s="162"/>
      <c r="CG10" s="162"/>
      <c r="CH10" s="162"/>
      <c r="CI10" s="160" t="str">
        <f>IF(CH10&gt;=74.5,"Passed","Failed")</f>
        <v>Failed</v>
      </c>
      <c r="CJ10" s="161">
        <f>(CD10+CE10+CF10+CG10)/4</f>
        <v>0</v>
      </c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2"/>
      <c r="CY10" s="162"/>
      <c r="CZ10" s="162"/>
      <c r="DA10" s="162"/>
      <c r="DB10" s="162"/>
      <c r="DC10" s="160"/>
    </row>
    <row r="11" spans="1:107" ht="14.25" customHeight="1">
      <c r="A11" s="158">
        <v>2</v>
      </c>
      <c r="B11" s="127" t="str">
        <f>CustomizedSchReg!C8</f>
        <v>Madrid</v>
      </c>
      <c r="C11" s="127" t="str">
        <f>CustomizedSchReg!D8</f>
        <v>Jerry</v>
      </c>
      <c r="D11" s="173" t="str">
        <f>CustomizedSchReg!F8</f>
        <v>P.</v>
      </c>
      <c r="E11" s="159"/>
      <c r="F11" s="159"/>
      <c r="G11" s="159"/>
      <c r="H11" s="159"/>
      <c r="I11" s="159"/>
      <c r="J11" s="160" t="str">
        <f aca="true" t="shared" si="0" ref="J11:J31">IF(I11&gt;=74.5,"Passed","Failed")</f>
        <v>Failed</v>
      </c>
      <c r="K11" s="161">
        <f aca="true" t="shared" si="1" ref="K11:K31">(E11+F11+G11+H11)/4</f>
        <v>0</v>
      </c>
      <c r="L11" s="163"/>
      <c r="M11" s="163"/>
      <c r="N11" s="163"/>
      <c r="O11" s="163"/>
      <c r="P11" s="163"/>
      <c r="Q11" s="160" t="str">
        <f aca="true" t="shared" si="2" ref="Q11:Q31">IF(P11&gt;=74.5,"Passed","Failed")</f>
        <v>Failed</v>
      </c>
      <c r="R11" s="161">
        <f aca="true" t="shared" si="3" ref="R11:R31">(L11+M11+N11+O11)/4</f>
        <v>0</v>
      </c>
      <c r="S11" s="170"/>
      <c r="T11" s="170"/>
      <c r="U11" s="170"/>
      <c r="V11" s="170"/>
      <c r="W11" s="170"/>
      <c r="X11" s="160" t="str">
        <f aca="true" t="shared" si="4" ref="X11:X31">IF(W11&gt;=74.5,"Passed","Failed")</f>
        <v>Failed</v>
      </c>
      <c r="Y11" s="161">
        <f aca="true" t="shared" si="5" ref="Y11:Y31">(S11+T11+U11+V11)/4</f>
        <v>0</v>
      </c>
      <c r="Z11" s="159"/>
      <c r="AA11" s="159"/>
      <c r="AB11" s="159"/>
      <c r="AC11" s="159"/>
      <c r="AD11" s="159"/>
      <c r="AE11" s="160" t="str">
        <f aca="true" t="shared" si="6" ref="AE11:AE31">IF(AD11&gt;=74.5,"Passed","Failed")</f>
        <v>Failed</v>
      </c>
      <c r="AF11" s="161">
        <f aca="true" t="shared" si="7" ref="AF11:AF31">(Z11+AA11+AB11+AC11)/4</f>
        <v>0</v>
      </c>
      <c r="AG11" s="162">
        <f>'Master Sheet'!T8</f>
        <v>0</v>
      </c>
      <c r="AH11" s="162">
        <f>'Master Sheet'!AH8</f>
        <v>0</v>
      </c>
      <c r="AI11" s="162">
        <f>'Master Sheet'!AV8</f>
        <v>0</v>
      </c>
      <c r="AJ11" s="162">
        <f>'Master Sheet'!BJ8</f>
        <v>0</v>
      </c>
      <c r="AK11" s="162">
        <f>'Master Sheet'!BX8</f>
        <v>0</v>
      </c>
      <c r="AL11" s="160" t="str">
        <f aca="true" t="shared" si="8" ref="AL11:AL31">IF(AK11&gt;=74.5,"Passed","Failed")</f>
        <v>Failed</v>
      </c>
      <c r="AM11" s="161">
        <f aca="true" t="shared" si="9" ref="AM11:AM31">(AG11+AH11+AI11+AJ11)/4</f>
        <v>0</v>
      </c>
      <c r="AN11" s="159"/>
      <c r="AO11" s="159"/>
      <c r="AP11" s="159"/>
      <c r="AQ11" s="159"/>
      <c r="AR11" s="159"/>
      <c r="AS11" s="160" t="str">
        <f aca="true" t="shared" si="10" ref="AS11:AS31">IF(AR11&gt;=74.5,"Passed","Failed")</f>
        <v>Failed</v>
      </c>
      <c r="AT11" s="161">
        <f aca="true" t="shared" si="11" ref="AT11:AT31">(AN11+AO11+AP11+AQ11)/4</f>
        <v>0</v>
      </c>
      <c r="AU11" s="159"/>
      <c r="AV11" s="159"/>
      <c r="AW11" s="159"/>
      <c r="AX11" s="159"/>
      <c r="AY11" s="159"/>
      <c r="AZ11" s="160" t="str">
        <f aca="true" t="shared" si="12" ref="AZ11:AZ31">IF(AY11&gt;=74.5,"Passed","Failed")</f>
        <v>Failed</v>
      </c>
      <c r="BA11" s="161">
        <f aca="true" t="shared" si="13" ref="BA11:BA31">(AU11+AV11+AW11+AX11)/4</f>
        <v>0</v>
      </c>
      <c r="BB11" s="159"/>
      <c r="BC11" s="159"/>
      <c r="BD11" s="159"/>
      <c r="BE11" s="159"/>
      <c r="BF11" s="159"/>
      <c r="BG11" s="160" t="str">
        <f aca="true" t="shared" si="14" ref="BG11:BG31">IF(BF11&gt;=74.5,"Passed","Failed")</f>
        <v>Failed</v>
      </c>
      <c r="BH11" s="161">
        <f aca="true" t="shared" si="15" ref="BH11:BH31">(BB11+BC11+BD11+BE11)/4</f>
        <v>0</v>
      </c>
      <c r="BI11" s="162"/>
      <c r="BJ11" s="162"/>
      <c r="BK11" s="162"/>
      <c r="BL11" s="162"/>
      <c r="BM11" s="162"/>
      <c r="BN11" s="160" t="str">
        <f aca="true" t="shared" si="16" ref="BN11:BN31">IF(BM11&gt;=74.5,"Passed","Failed")</f>
        <v>Failed</v>
      </c>
      <c r="BO11" s="161">
        <f aca="true" t="shared" si="17" ref="BO11:BO31">(BI11+BJ11+BK11+BL11)/4</f>
        <v>0</v>
      </c>
      <c r="BP11" s="162"/>
      <c r="BQ11" s="162"/>
      <c r="BR11" s="162"/>
      <c r="BS11" s="162"/>
      <c r="BT11" s="162"/>
      <c r="BU11" s="160" t="str">
        <f aca="true" t="shared" si="18" ref="BU11:BU31">IF(BT11&gt;=74.5,"Passed","Failed")</f>
        <v>Failed</v>
      </c>
      <c r="BV11" s="161">
        <f aca="true" t="shared" si="19" ref="BV11:BV31">(BP11+BQ11+BR11+BS11)/4</f>
        <v>0</v>
      </c>
      <c r="BW11" s="162"/>
      <c r="BX11" s="162"/>
      <c r="BY11" s="162"/>
      <c r="BZ11" s="162"/>
      <c r="CA11" s="162"/>
      <c r="CB11" s="160" t="str">
        <f aca="true" t="shared" si="20" ref="CB11:CB31">IF(CA11&gt;=74.5,"Passed","Failed")</f>
        <v>Failed</v>
      </c>
      <c r="CC11" s="161">
        <f aca="true" t="shared" si="21" ref="CC11:CC31">(BW11+BX11+BY11+BZ11)/4</f>
        <v>0</v>
      </c>
      <c r="CD11" s="162"/>
      <c r="CE11" s="162"/>
      <c r="CF11" s="162"/>
      <c r="CG11" s="162"/>
      <c r="CH11" s="162"/>
      <c r="CI11" s="160" t="str">
        <f aca="true" t="shared" si="22" ref="CI11:CI31">IF(CH11&gt;=74.5,"Passed","Failed")</f>
        <v>Failed</v>
      </c>
      <c r="CJ11" s="161">
        <f aca="true" t="shared" si="23" ref="CJ11:CJ31">(CD11+CE11+CF11+CG11)/4</f>
        <v>0</v>
      </c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2"/>
      <c r="CY11" s="162"/>
      <c r="CZ11" s="162"/>
      <c r="DA11" s="162"/>
      <c r="DB11" s="162"/>
      <c r="DC11" s="160"/>
    </row>
    <row r="12" spans="1:107" s="373" customFormat="1" ht="14.25" customHeight="1">
      <c r="A12" s="600">
        <v>3</v>
      </c>
      <c r="B12" s="357" t="str">
        <f>CustomizedSchReg!C9</f>
        <v>DUA</v>
      </c>
      <c r="C12" s="357" t="str">
        <f>CustomizedSchReg!D9</f>
        <v>Kenneth Ray</v>
      </c>
      <c r="D12" s="358" t="str">
        <f>CustomizedSchReg!F9</f>
        <v>D.</v>
      </c>
      <c r="E12" s="601"/>
      <c r="F12" s="601"/>
      <c r="G12" s="601"/>
      <c r="H12" s="601"/>
      <c r="I12" s="601"/>
      <c r="J12" s="602" t="str">
        <f t="shared" si="0"/>
        <v>Failed</v>
      </c>
      <c r="K12" s="603">
        <f t="shared" si="1"/>
        <v>0</v>
      </c>
      <c r="L12" s="604"/>
      <c r="M12" s="604"/>
      <c r="N12" s="604"/>
      <c r="O12" s="604"/>
      <c r="P12" s="604"/>
      <c r="Q12" s="602" t="str">
        <f t="shared" si="2"/>
        <v>Failed</v>
      </c>
      <c r="R12" s="603">
        <f t="shared" si="3"/>
        <v>0</v>
      </c>
      <c r="S12" s="605"/>
      <c r="T12" s="605"/>
      <c r="U12" s="605"/>
      <c r="V12" s="605"/>
      <c r="W12" s="605"/>
      <c r="X12" s="602" t="str">
        <f t="shared" si="4"/>
        <v>Failed</v>
      </c>
      <c r="Y12" s="603">
        <f t="shared" si="5"/>
        <v>0</v>
      </c>
      <c r="Z12" s="601"/>
      <c r="AA12" s="601"/>
      <c r="AB12" s="601"/>
      <c r="AC12" s="601"/>
      <c r="AD12" s="601"/>
      <c r="AE12" s="602" t="str">
        <f t="shared" si="6"/>
        <v>Failed</v>
      </c>
      <c r="AF12" s="603">
        <f t="shared" si="7"/>
        <v>0</v>
      </c>
      <c r="AG12" s="606">
        <f>'Master Sheet'!T9</f>
        <v>0</v>
      </c>
      <c r="AH12" s="606">
        <f>'Master Sheet'!AH9</f>
        <v>0</v>
      </c>
      <c r="AI12" s="606">
        <f>'Master Sheet'!AV9</f>
        <v>0</v>
      </c>
      <c r="AJ12" s="606">
        <f>'Master Sheet'!BJ9</f>
        <v>0</v>
      </c>
      <c r="AK12" s="606">
        <f>'Master Sheet'!BX9</f>
        <v>0</v>
      </c>
      <c r="AL12" s="602" t="str">
        <f t="shared" si="8"/>
        <v>Failed</v>
      </c>
      <c r="AM12" s="603">
        <f t="shared" si="9"/>
        <v>0</v>
      </c>
      <c r="AN12" s="601"/>
      <c r="AO12" s="601"/>
      <c r="AP12" s="601"/>
      <c r="AQ12" s="601"/>
      <c r="AR12" s="601"/>
      <c r="AS12" s="602" t="str">
        <f t="shared" si="10"/>
        <v>Failed</v>
      </c>
      <c r="AT12" s="603">
        <f t="shared" si="11"/>
        <v>0</v>
      </c>
      <c r="AU12" s="601"/>
      <c r="AV12" s="601"/>
      <c r="AW12" s="601"/>
      <c r="AX12" s="601"/>
      <c r="AY12" s="601"/>
      <c r="AZ12" s="602" t="str">
        <f t="shared" si="12"/>
        <v>Failed</v>
      </c>
      <c r="BA12" s="603">
        <f t="shared" si="13"/>
        <v>0</v>
      </c>
      <c r="BB12" s="601"/>
      <c r="BC12" s="601"/>
      <c r="BD12" s="601"/>
      <c r="BE12" s="601"/>
      <c r="BF12" s="601"/>
      <c r="BG12" s="602" t="str">
        <f t="shared" si="14"/>
        <v>Failed</v>
      </c>
      <c r="BH12" s="603">
        <f t="shared" si="15"/>
        <v>0</v>
      </c>
      <c r="BI12" s="606"/>
      <c r="BJ12" s="606"/>
      <c r="BK12" s="606"/>
      <c r="BL12" s="606"/>
      <c r="BM12" s="606"/>
      <c r="BN12" s="602" t="str">
        <f t="shared" si="16"/>
        <v>Failed</v>
      </c>
      <c r="BO12" s="603">
        <f t="shared" si="17"/>
        <v>0</v>
      </c>
      <c r="BP12" s="606"/>
      <c r="BQ12" s="606"/>
      <c r="BR12" s="606"/>
      <c r="BS12" s="606"/>
      <c r="BT12" s="606"/>
      <c r="BU12" s="602" t="str">
        <f t="shared" si="18"/>
        <v>Failed</v>
      </c>
      <c r="BV12" s="603">
        <f t="shared" si="19"/>
        <v>0</v>
      </c>
      <c r="BW12" s="606"/>
      <c r="BX12" s="606"/>
      <c r="BY12" s="606"/>
      <c r="BZ12" s="606"/>
      <c r="CA12" s="606"/>
      <c r="CB12" s="602" t="str">
        <f t="shared" si="20"/>
        <v>Failed</v>
      </c>
      <c r="CC12" s="603">
        <f t="shared" si="21"/>
        <v>0</v>
      </c>
      <c r="CD12" s="606"/>
      <c r="CE12" s="606"/>
      <c r="CF12" s="606"/>
      <c r="CG12" s="606"/>
      <c r="CH12" s="606"/>
      <c r="CI12" s="602" t="str">
        <f t="shared" si="22"/>
        <v>Failed</v>
      </c>
      <c r="CJ12" s="603">
        <f t="shared" si="23"/>
        <v>0</v>
      </c>
      <c r="CK12" s="603"/>
      <c r="CL12" s="603"/>
      <c r="CM12" s="603"/>
      <c r="CN12" s="603"/>
      <c r="CO12" s="603"/>
      <c r="CP12" s="603"/>
      <c r="CQ12" s="603"/>
      <c r="CR12" s="603"/>
      <c r="CS12" s="603"/>
      <c r="CT12" s="603"/>
      <c r="CU12" s="603"/>
      <c r="CV12" s="603"/>
      <c r="CW12" s="603"/>
      <c r="CX12" s="606"/>
      <c r="CY12" s="606"/>
      <c r="CZ12" s="606"/>
      <c r="DA12" s="606"/>
      <c r="DB12" s="606"/>
      <c r="DC12" s="602"/>
    </row>
    <row r="13" spans="1:107" s="373" customFormat="1" ht="14.25" customHeight="1">
      <c r="A13" s="600">
        <v>4</v>
      </c>
      <c r="B13" s="357" t="str">
        <f>CustomizedSchReg!C10</f>
        <v>GAMALI</v>
      </c>
      <c r="C13" s="357" t="str">
        <f>CustomizedSchReg!D10</f>
        <v>Reynante</v>
      </c>
      <c r="D13" s="358" t="str">
        <f>CustomizedSchReg!F10</f>
        <v>B.</v>
      </c>
      <c r="E13" s="601"/>
      <c r="F13" s="601"/>
      <c r="G13" s="601"/>
      <c r="H13" s="601"/>
      <c r="I13" s="601"/>
      <c r="J13" s="602" t="str">
        <f t="shared" si="0"/>
        <v>Failed</v>
      </c>
      <c r="K13" s="603">
        <f t="shared" si="1"/>
        <v>0</v>
      </c>
      <c r="L13" s="604"/>
      <c r="M13" s="604"/>
      <c r="N13" s="604"/>
      <c r="O13" s="604"/>
      <c r="P13" s="604"/>
      <c r="Q13" s="602" t="str">
        <f t="shared" si="2"/>
        <v>Failed</v>
      </c>
      <c r="R13" s="603">
        <f t="shared" si="3"/>
        <v>0</v>
      </c>
      <c r="S13" s="605"/>
      <c r="T13" s="605"/>
      <c r="U13" s="605"/>
      <c r="V13" s="605"/>
      <c r="W13" s="605"/>
      <c r="X13" s="602" t="str">
        <f t="shared" si="4"/>
        <v>Failed</v>
      </c>
      <c r="Y13" s="603">
        <f t="shared" si="5"/>
        <v>0</v>
      </c>
      <c r="Z13" s="601"/>
      <c r="AA13" s="601"/>
      <c r="AB13" s="601"/>
      <c r="AC13" s="601"/>
      <c r="AD13" s="601"/>
      <c r="AE13" s="602" t="str">
        <f t="shared" si="6"/>
        <v>Failed</v>
      </c>
      <c r="AF13" s="603">
        <f t="shared" si="7"/>
        <v>0</v>
      </c>
      <c r="AG13" s="606">
        <f>'Master Sheet'!T10</f>
        <v>0</v>
      </c>
      <c r="AH13" s="606">
        <f>'Master Sheet'!AH10</f>
        <v>0</v>
      </c>
      <c r="AI13" s="606">
        <f>'Master Sheet'!AV10</f>
        <v>0</v>
      </c>
      <c r="AJ13" s="606">
        <f>'Master Sheet'!BJ10</f>
        <v>0</v>
      </c>
      <c r="AK13" s="606">
        <f>'Master Sheet'!BX10</f>
        <v>0</v>
      </c>
      <c r="AL13" s="602" t="str">
        <f t="shared" si="8"/>
        <v>Failed</v>
      </c>
      <c r="AM13" s="603">
        <f t="shared" si="9"/>
        <v>0</v>
      </c>
      <c r="AN13" s="601"/>
      <c r="AO13" s="601"/>
      <c r="AP13" s="601"/>
      <c r="AQ13" s="601"/>
      <c r="AR13" s="601"/>
      <c r="AS13" s="602" t="str">
        <f t="shared" si="10"/>
        <v>Failed</v>
      </c>
      <c r="AT13" s="603">
        <f t="shared" si="11"/>
        <v>0</v>
      </c>
      <c r="AU13" s="601"/>
      <c r="AV13" s="601"/>
      <c r="AW13" s="601"/>
      <c r="AX13" s="601"/>
      <c r="AY13" s="601"/>
      <c r="AZ13" s="602" t="str">
        <f t="shared" si="12"/>
        <v>Failed</v>
      </c>
      <c r="BA13" s="603">
        <f t="shared" si="13"/>
        <v>0</v>
      </c>
      <c r="BB13" s="601"/>
      <c r="BC13" s="601"/>
      <c r="BD13" s="601"/>
      <c r="BE13" s="601"/>
      <c r="BF13" s="601"/>
      <c r="BG13" s="602" t="str">
        <f t="shared" si="14"/>
        <v>Failed</v>
      </c>
      <c r="BH13" s="603">
        <f t="shared" si="15"/>
        <v>0</v>
      </c>
      <c r="BI13" s="606"/>
      <c r="BJ13" s="606"/>
      <c r="BK13" s="606"/>
      <c r="BL13" s="606"/>
      <c r="BM13" s="606"/>
      <c r="BN13" s="602" t="str">
        <f t="shared" si="16"/>
        <v>Failed</v>
      </c>
      <c r="BO13" s="603">
        <f t="shared" si="17"/>
        <v>0</v>
      </c>
      <c r="BP13" s="606"/>
      <c r="BQ13" s="606"/>
      <c r="BR13" s="606"/>
      <c r="BS13" s="606"/>
      <c r="BT13" s="606"/>
      <c r="BU13" s="602" t="str">
        <f t="shared" si="18"/>
        <v>Failed</v>
      </c>
      <c r="BV13" s="603">
        <f t="shared" si="19"/>
        <v>0</v>
      </c>
      <c r="BW13" s="606"/>
      <c r="BX13" s="606"/>
      <c r="BY13" s="606"/>
      <c r="BZ13" s="606"/>
      <c r="CA13" s="606"/>
      <c r="CB13" s="602" t="str">
        <f t="shared" si="20"/>
        <v>Failed</v>
      </c>
      <c r="CC13" s="603">
        <f t="shared" si="21"/>
        <v>0</v>
      </c>
      <c r="CD13" s="606"/>
      <c r="CE13" s="606"/>
      <c r="CF13" s="606"/>
      <c r="CG13" s="606"/>
      <c r="CH13" s="606"/>
      <c r="CI13" s="602" t="str">
        <f t="shared" si="22"/>
        <v>Failed</v>
      </c>
      <c r="CJ13" s="603">
        <f t="shared" si="23"/>
        <v>0</v>
      </c>
      <c r="CK13" s="603"/>
      <c r="CL13" s="603"/>
      <c r="CM13" s="603"/>
      <c r="CN13" s="603"/>
      <c r="CO13" s="603"/>
      <c r="CP13" s="603"/>
      <c r="CQ13" s="603"/>
      <c r="CR13" s="603"/>
      <c r="CS13" s="603"/>
      <c r="CT13" s="603"/>
      <c r="CU13" s="603"/>
      <c r="CV13" s="603"/>
      <c r="CW13" s="603"/>
      <c r="CX13" s="606"/>
      <c r="CY13" s="606"/>
      <c r="CZ13" s="606"/>
      <c r="DA13" s="606"/>
      <c r="DB13" s="606"/>
      <c r="DC13" s="602"/>
    </row>
    <row r="14" spans="1:107" s="373" customFormat="1" ht="14.25" customHeight="1">
      <c r="A14" s="600">
        <v>5</v>
      </c>
      <c r="B14" s="357" t="str">
        <f>CustomizedSchReg!C11</f>
        <v>IGNACIO</v>
      </c>
      <c r="C14" s="357" t="str">
        <f>CustomizedSchReg!D11</f>
        <v>Carl Angelo</v>
      </c>
      <c r="D14" s="358" t="str">
        <f>CustomizedSchReg!F11</f>
        <v>M.</v>
      </c>
      <c r="E14" s="601"/>
      <c r="F14" s="601"/>
      <c r="G14" s="601"/>
      <c r="H14" s="601"/>
      <c r="I14" s="601"/>
      <c r="J14" s="602" t="str">
        <f t="shared" si="0"/>
        <v>Failed</v>
      </c>
      <c r="K14" s="603">
        <f t="shared" si="1"/>
        <v>0</v>
      </c>
      <c r="L14" s="604"/>
      <c r="M14" s="604"/>
      <c r="N14" s="604"/>
      <c r="O14" s="604"/>
      <c r="P14" s="604"/>
      <c r="Q14" s="602" t="str">
        <f t="shared" si="2"/>
        <v>Failed</v>
      </c>
      <c r="R14" s="603">
        <f t="shared" si="3"/>
        <v>0</v>
      </c>
      <c r="S14" s="605"/>
      <c r="T14" s="605"/>
      <c r="U14" s="605"/>
      <c r="V14" s="605"/>
      <c r="W14" s="605"/>
      <c r="X14" s="602" t="str">
        <f t="shared" si="4"/>
        <v>Failed</v>
      </c>
      <c r="Y14" s="603">
        <f t="shared" si="5"/>
        <v>0</v>
      </c>
      <c r="Z14" s="601"/>
      <c r="AA14" s="601"/>
      <c r="AB14" s="601"/>
      <c r="AC14" s="601"/>
      <c r="AD14" s="601"/>
      <c r="AE14" s="602" t="str">
        <f t="shared" si="6"/>
        <v>Failed</v>
      </c>
      <c r="AF14" s="603">
        <f t="shared" si="7"/>
        <v>0</v>
      </c>
      <c r="AG14" s="606">
        <f>'Master Sheet'!T11</f>
        <v>0</v>
      </c>
      <c r="AH14" s="606">
        <f>'Master Sheet'!AH11</f>
        <v>0</v>
      </c>
      <c r="AI14" s="606">
        <f>'Master Sheet'!AV11</f>
        <v>0</v>
      </c>
      <c r="AJ14" s="606">
        <f>'Master Sheet'!BJ11</f>
        <v>0</v>
      </c>
      <c r="AK14" s="606">
        <f>'Master Sheet'!BX11</f>
        <v>0</v>
      </c>
      <c r="AL14" s="602" t="str">
        <f t="shared" si="8"/>
        <v>Failed</v>
      </c>
      <c r="AM14" s="603">
        <f t="shared" si="9"/>
        <v>0</v>
      </c>
      <c r="AN14" s="601"/>
      <c r="AO14" s="601"/>
      <c r="AP14" s="601"/>
      <c r="AQ14" s="601"/>
      <c r="AR14" s="601"/>
      <c r="AS14" s="602" t="str">
        <f t="shared" si="10"/>
        <v>Failed</v>
      </c>
      <c r="AT14" s="603">
        <f t="shared" si="11"/>
        <v>0</v>
      </c>
      <c r="AU14" s="601"/>
      <c r="AV14" s="601"/>
      <c r="AW14" s="601"/>
      <c r="AX14" s="601"/>
      <c r="AY14" s="601"/>
      <c r="AZ14" s="602" t="str">
        <f t="shared" si="12"/>
        <v>Failed</v>
      </c>
      <c r="BA14" s="603">
        <f t="shared" si="13"/>
        <v>0</v>
      </c>
      <c r="BB14" s="601"/>
      <c r="BC14" s="601"/>
      <c r="BD14" s="601"/>
      <c r="BE14" s="601"/>
      <c r="BF14" s="601"/>
      <c r="BG14" s="602" t="str">
        <f t="shared" si="14"/>
        <v>Failed</v>
      </c>
      <c r="BH14" s="603">
        <f t="shared" si="15"/>
        <v>0</v>
      </c>
      <c r="BI14" s="606"/>
      <c r="BJ14" s="606"/>
      <c r="BK14" s="606"/>
      <c r="BL14" s="606"/>
      <c r="BM14" s="606"/>
      <c r="BN14" s="602" t="str">
        <f t="shared" si="16"/>
        <v>Failed</v>
      </c>
      <c r="BO14" s="603">
        <f t="shared" si="17"/>
        <v>0</v>
      </c>
      <c r="BP14" s="606"/>
      <c r="BQ14" s="606"/>
      <c r="BR14" s="606"/>
      <c r="BS14" s="606"/>
      <c r="BT14" s="606"/>
      <c r="BU14" s="602" t="str">
        <f t="shared" si="18"/>
        <v>Failed</v>
      </c>
      <c r="BV14" s="603">
        <f t="shared" si="19"/>
        <v>0</v>
      </c>
      <c r="BW14" s="606"/>
      <c r="BX14" s="606"/>
      <c r="BY14" s="606"/>
      <c r="BZ14" s="606"/>
      <c r="CA14" s="606"/>
      <c r="CB14" s="602" t="str">
        <f t="shared" si="20"/>
        <v>Failed</v>
      </c>
      <c r="CC14" s="603">
        <f t="shared" si="21"/>
        <v>0</v>
      </c>
      <c r="CD14" s="606"/>
      <c r="CE14" s="606"/>
      <c r="CF14" s="606"/>
      <c r="CG14" s="606"/>
      <c r="CH14" s="606"/>
      <c r="CI14" s="602" t="str">
        <f t="shared" si="22"/>
        <v>Failed</v>
      </c>
      <c r="CJ14" s="603">
        <f t="shared" si="23"/>
        <v>0</v>
      </c>
      <c r="CK14" s="603"/>
      <c r="CL14" s="603"/>
      <c r="CM14" s="603"/>
      <c r="CN14" s="603"/>
      <c r="CO14" s="603"/>
      <c r="CP14" s="603"/>
      <c r="CQ14" s="603"/>
      <c r="CR14" s="603"/>
      <c r="CS14" s="603"/>
      <c r="CT14" s="603"/>
      <c r="CU14" s="603"/>
      <c r="CV14" s="603"/>
      <c r="CW14" s="603"/>
      <c r="CX14" s="606"/>
      <c r="CY14" s="606"/>
      <c r="CZ14" s="606"/>
      <c r="DA14" s="606"/>
      <c r="DB14" s="606"/>
      <c r="DC14" s="602"/>
    </row>
    <row r="15" spans="1:107" s="373" customFormat="1" ht="14.25" customHeight="1">
      <c r="A15" s="600">
        <v>6</v>
      </c>
      <c r="B15" s="357" t="str">
        <f>CustomizedSchReg!C12</f>
        <v>LAGO</v>
      </c>
      <c r="C15" s="357" t="str">
        <f>CustomizedSchReg!D12</f>
        <v>Carll Mark</v>
      </c>
      <c r="D15" s="358" t="str">
        <f>CustomizedSchReg!F12</f>
        <v>A.</v>
      </c>
      <c r="E15" s="601"/>
      <c r="F15" s="601"/>
      <c r="G15" s="601"/>
      <c r="H15" s="601"/>
      <c r="I15" s="601"/>
      <c r="J15" s="602" t="str">
        <f t="shared" si="0"/>
        <v>Failed</v>
      </c>
      <c r="K15" s="603">
        <f t="shared" si="1"/>
        <v>0</v>
      </c>
      <c r="L15" s="604"/>
      <c r="M15" s="604"/>
      <c r="N15" s="604"/>
      <c r="O15" s="604"/>
      <c r="P15" s="604"/>
      <c r="Q15" s="602" t="str">
        <f t="shared" si="2"/>
        <v>Failed</v>
      </c>
      <c r="R15" s="603">
        <f t="shared" si="3"/>
        <v>0</v>
      </c>
      <c r="S15" s="605"/>
      <c r="T15" s="605"/>
      <c r="U15" s="605"/>
      <c r="V15" s="605"/>
      <c r="W15" s="605"/>
      <c r="X15" s="602" t="str">
        <f t="shared" si="4"/>
        <v>Failed</v>
      </c>
      <c r="Y15" s="603">
        <f t="shared" si="5"/>
        <v>0</v>
      </c>
      <c r="Z15" s="601"/>
      <c r="AA15" s="601"/>
      <c r="AB15" s="601"/>
      <c r="AC15" s="601"/>
      <c r="AD15" s="601"/>
      <c r="AE15" s="602" t="str">
        <f t="shared" si="6"/>
        <v>Failed</v>
      </c>
      <c r="AF15" s="603">
        <f t="shared" si="7"/>
        <v>0</v>
      </c>
      <c r="AG15" s="606">
        <f>'Master Sheet'!T12</f>
        <v>0</v>
      </c>
      <c r="AH15" s="606">
        <f>'Master Sheet'!AH12</f>
        <v>0</v>
      </c>
      <c r="AI15" s="606">
        <f>'Master Sheet'!AV12</f>
        <v>0</v>
      </c>
      <c r="AJ15" s="606">
        <f>'Master Sheet'!BJ12</f>
        <v>0</v>
      </c>
      <c r="AK15" s="606">
        <f>'Master Sheet'!BX12</f>
        <v>0</v>
      </c>
      <c r="AL15" s="602" t="str">
        <f t="shared" si="8"/>
        <v>Failed</v>
      </c>
      <c r="AM15" s="603">
        <f t="shared" si="9"/>
        <v>0</v>
      </c>
      <c r="AN15" s="601"/>
      <c r="AO15" s="601"/>
      <c r="AP15" s="601"/>
      <c r="AQ15" s="601"/>
      <c r="AR15" s="601"/>
      <c r="AS15" s="602" t="str">
        <f t="shared" si="10"/>
        <v>Failed</v>
      </c>
      <c r="AT15" s="603">
        <f t="shared" si="11"/>
        <v>0</v>
      </c>
      <c r="AU15" s="601"/>
      <c r="AV15" s="601"/>
      <c r="AW15" s="601"/>
      <c r="AX15" s="601"/>
      <c r="AY15" s="601"/>
      <c r="AZ15" s="602" t="str">
        <f t="shared" si="12"/>
        <v>Failed</v>
      </c>
      <c r="BA15" s="603">
        <f t="shared" si="13"/>
        <v>0</v>
      </c>
      <c r="BB15" s="601"/>
      <c r="BC15" s="601"/>
      <c r="BD15" s="601"/>
      <c r="BE15" s="601"/>
      <c r="BF15" s="601"/>
      <c r="BG15" s="602" t="str">
        <f t="shared" si="14"/>
        <v>Failed</v>
      </c>
      <c r="BH15" s="603">
        <f t="shared" si="15"/>
        <v>0</v>
      </c>
      <c r="BI15" s="606"/>
      <c r="BJ15" s="606"/>
      <c r="BK15" s="606"/>
      <c r="BL15" s="606"/>
      <c r="BM15" s="606"/>
      <c r="BN15" s="602" t="str">
        <f t="shared" si="16"/>
        <v>Failed</v>
      </c>
      <c r="BO15" s="603">
        <f t="shared" si="17"/>
        <v>0</v>
      </c>
      <c r="BP15" s="606"/>
      <c r="BQ15" s="606"/>
      <c r="BR15" s="606"/>
      <c r="BS15" s="606"/>
      <c r="BT15" s="606"/>
      <c r="BU15" s="602" t="str">
        <f t="shared" si="18"/>
        <v>Failed</v>
      </c>
      <c r="BV15" s="603">
        <f t="shared" si="19"/>
        <v>0</v>
      </c>
      <c r="BW15" s="606"/>
      <c r="BX15" s="606"/>
      <c r="BY15" s="606"/>
      <c r="BZ15" s="606"/>
      <c r="CA15" s="606"/>
      <c r="CB15" s="602" t="str">
        <f t="shared" si="20"/>
        <v>Failed</v>
      </c>
      <c r="CC15" s="603">
        <f t="shared" si="21"/>
        <v>0</v>
      </c>
      <c r="CD15" s="606"/>
      <c r="CE15" s="606"/>
      <c r="CF15" s="606"/>
      <c r="CG15" s="606"/>
      <c r="CH15" s="606"/>
      <c r="CI15" s="602" t="str">
        <f t="shared" si="22"/>
        <v>Failed</v>
      </c>
      <c r="CJ15" s="603">
        <f t="shared" si="23"/>
        <v>0</v>
      </c>
      <c r="CK15" s="603"/>
      <c r="CL15" s="603"/>
      <c r="CM15" s="603"/>
      <c r="CN15" s="603"/>
      <c r="CO15" s="603"/>
      <c r="CP15" s="603"/>
      <c r="CQ15" s="603"/>
      <c r="CR15" s="603"/>
      <c r="CS15" s="603"/>
      <c r="CT15" s="603"/>
      <c r="CU15" s="603"/>
      <c r="CV15" s="603"/>
      <c r="CW15" s="603"/>
      <c r="CX15" s="606"/>
      <c r="CY15" s="606"/>
      <c r="CZ15" s="606"/>
      <c r="DA15" s="606"/>
      <c r="DB15" s="606"/>
      <c r="DC15" s="602"/>
    </row>
    <row r="16" spans="1:107" s="373" customFormat="1" ht="14.25" customHeight="1">
      <c r="A16" s="600">
        <v>7</v>
      </c>
      <c r="B16" s="357" t="str">
        <f>CustomizedSchReg!C13</f>
        <v>LOOR</v>
      </c>
      <c r="C16" s="357" t="str">
        <f>CustomizedSchReg!D13</f>
        <v>Jevs</v>
      </c>
      <c r="D16" s="358" t="str">
        <f>CustomizedSchReg!F13</f>
        <v>C.</v>
      </c>
      <c r="E16" s="601"/>
      <c r="F16" s="601"/>
      <c r="G16" s="601"/>
      <c r="H16" s="601"/>
      <c r="I16" s="601"/>
      <c r="J16" s="602" t="str">
        <f t="shared" si="0"/>
        <v>Failed</v>
      </c>
      <c r="K16" s="603">
        <f t="shared" si="1"/>
        <v>0</v>
      </c>
      <c r="L16" s="604"/>
      <c r="M16" s="604"/>
      <c r="N16" s="604"/>
      <c r="O16" s="604"/>
      <c r="P16" s="604"/>
      <c r="Q16" s="602" t="str">
        <f t="shared" si="2"/>
        <v>Failed</v>
      </c>
      <c r="R16" s="603">
        <f t="shared" si="3"/>
        <v>0</v>
      </c>
      <c r="S16" s="605"/>
      <c r="T16" s="605"/>
      <c r="U16" s="605"/>
      <c r="V16" s="605"/>
      <c r="W16" s="605"/>
      <c r="X16" s="602" t="str">
        <f t="shared" si="4"/>
        <v>Failed</v>
      </c>
      <c r="Y16" s="603">
        <f t="shared" si="5"/>
        <v>0</v>
      </c>
      <c r="Z16" s="601"/>
      <c r="AA16" s="601"/>
      <c r="AB16" s="601"/>
      <c r="AC16" s="601"/>
      <c r="AD16" s="601"/>
      <c r="AE16" s="602" t="str">
        <f t="shared" si="6"/>
        <v>Failed</v>
      </c>
      <c r="AF16" s="603">
        <f t="shared" si="7"/>
        <v>0</v>
      </c>
      <c r="AG16" s="606">
        <f>'Master Sheet'!T13</f>
        <v>0</v>
      </c>
      <c r="AH16" s="606">
        <f>'Master Sheet'!AH13</f>
        <v>0</v>
      </c>
      <c r="AI16" s="606">
        <f>'Master Sheet'!AV13</f>
        <v>0</v>
      </c>
      <c r="AJ16" s="606">
        <f>'Master Sheet'!BJ13</f>
        <v>0</v>
      </c>
      <c r="AK16" s="606">
        <f>'Master Sheet'!BX13</f>
        <v>0</v>
      </c>
      <c r="AL16" s="602" t="str">
        <f t="shared" si="8"/>
        <v>Failed</v>
      </c>
      <c r="AM16" s="603">
        <f t="shared" si="9"/>
        <v>0</v>
      </c>
      <c r="AN16" s="601"/>
      <c r="AO16" s="601"/>
      <c r="AP16" s="601"/>
      <c r="AQ16" s="601"/>
      <c r="AR16" s="601"/>
      <c r="AS16" s="602" t="str">
        <f t="shared" si="10"/>
        <v>Failed</v>
      </c>
      <c r="AT16" s="603">
        <f t="shared" si="11"/>
        <v>0</v>
      </c>
      <c r="AU16" s="601"/>
      <c r="AV16" s="601"/>
      <c r="AW16" s="601"/>
      <c r="AX16" s="601"/>
      <c r="AY16" s="601"/>
      <c r="AZ16" s="602" t="str">
        <f t="shared" si="12"/>
        <v>Failed</v>
      </c>
      <c r="BA16" s="603">
        <f t="shared" si="13"/>
        <v>0</v>
      </c>
      <c r="BB16" s="601"/>
      <c r="BC16" s="601"/>
      <c r="BD16" s="601"/>
      <c r="BE16" s="601"/>
      <c r="BF16" s="601"/>
      <c r="BG16" s="602" t="str">
        <f t="shared" si="14"/>
        <v>Failed</v>
      </c>
      <c r="BH16" s="603">
        <f t="shared" si="15"/>
        <v>0</v>
      </c>
      <c r="BI16" s="606"/>
      <c r="BJ16" s="606"/>
      <c r="BK16" s="606"/>
      <c r="BL16" s="606"/>
      <c r="BM16" s="606"/>
      <c r="BN16" s="602" t="str">
        <f t="shared" si="16"/>
        <v>Failed</v>
      </c>
      <c r="BO16" s="603">
        <f t="shared" si="17"/>
        <v>0</v>
      </c>
      <c r="BP16" s="606"/>
      <c r="BQ16" s="606"/>
      <c r="BR16" s="606"/>
      <c r="BS16" s="606"/>
      <c r="BT16" s="606"/>
      <c r="BU16" s="602" t="str">
        <f t="shared" si="18"/>
        <v>Failed</v>
      </c>
      <c r="BV16" s="603">
        <f t="shared" si="19"/>
        <v>0</v>
      </c>
      <c r="BW16" s="606"/>
      <c r="BX16" s="606"/>
      <c r="BY16" s="606"/>
      <c r="BZ16" s="606"/>
      <c r="CA16" s="606"/>
      <c r="CB16" s="602" t="str">
        <f t="shared" si="20"/>
        <v>Failed</v>
      </c>
      <c r="CC16" s="603">
        <f t="shared" si="21"/>
        <v>0</v>
      </c>
      <c r="CD16" s="606"/>
      <c r="CE16" s="606"/>
      <c r="CF16" s="606"/>
      <c r="CG16" s="606"/>
      <c r="CH16" s="606"/>
      <c r="CI16" s="602" t="str">
        <f t="shared" si="22"/>
        <v>Failed</v>
      </c>
      <c r="CJ16" s="603">
        <f t="shared" si="23"/>
        <v>0</v>
      </c>
      <c r="CK16" s="603"/>
      <c r="CL16" s="603"/>
      <c r="CM16" s="603"/>
      <c r="CN16" s="603"/>
      <c r="CO16" s="603"/>
      <c r="CP16" s="603"/>
      <c r="CQ16" s="603"/>
      <c r="CR16" s="603"/>
      <c r="CS16" s="603"/>
      <c r="CT16" s="603"/>
      <c r="CU16" s="603"/>
      <c r="CV16" s="603"/>
      <c r="CW16" s="603"/>
      <c r="CX16" s="606"/>
      <c r="CY16" s="606"/>
      <c r="CZ16" s="606"/>
      <c r="DA16" s="606"/>
      <c r="DB16" s="606"/>
      <c r="DC16" s="602"/>
    </row>
    <row r="17" spans="1:107" s="373" customFormat="1" ht="14.25" customHeight="1">
      <c r="A17" s="600">
        <v>8</v>
      </c>
      <c r="B17" s="357" t="str">
        <f>CustomizedSchReg!C14</f>
        <v>LUMACAD</v>
      </c>
      <c r="C17" s="357" t="str">
        <f>CustomizedSchReg!D14</f>
        <v>John Niño</v>
      </c>
      <c r="D17" s="358" t="str">
        <f>CustomizedSchReg!F14</f>
        <v>E.</v>
      </c>
      <c r="E17" s="601"/>
      <c r="F17" s="601"/>
      <c r="G17" s="601"/>
      <c r="H17" s="601"/>
      <c r="I17" s="601"/>
      <c r="J17" s="602" t="str">
        <f t="shared" si="0"/>
        <v>Failed</v>
      </c>
      <c r="K17" s="603">
        <f t="shared" si="1"/>
        <v>0</v>
      </c>
      <c r="L17" s="604"/>
      <c r="M17" s="604"/>
      <c r="N17" s="604"/>
      <c r="O17" s="604"/>
      <c r="P17" s="604"/>
      <c r="Q17" s="602" t="str">
        <f t="shared" si="2"/>
        <v>Failed</v>
      </c>
      <c r="R17" s="603">
        <f t="shared" si="3"/>
        <v>0</v>
      </c>
      <c r="S17" s="605"/>
      <c r="T17" s="605"/>
      <c r="U17" s="605"/>
      <c r="V17" s="605"/>
      <c r="W17" s="605"/>
      <c r="X17" s="602" t="str">
        <f t="shared" si="4"/>
        <v>Failed</v>
      </c>
      <c r="Y17" s="603">
        <f t="shared" si="5"/>
        <v>0</v>
      </c>
      <c r="Z17" s="601"/>
      <c r="AA17" s="601"/>
      <c r="AB17" s="601"/>
      <c r="AC17" s="601"/>
      <c r="AD17" s="601"/>
      <c r="AE17" s="602" t="str">
        <f t="shared" si="6"/>
        <v>Failed</v>
      </c>
      <c r="AF17" s="603">
        <f t="shared" si="7"/>
        <v>0</v>
      </c>
      <c r="AG17" s="606">
        <f>'Master Sheet'!T14</f>
        <v>0</v>
      </c>
      <c r="AH17" s="606">
        <f>'Master Sheet'!AH14</f>
        <v>0</v>
      </c>
      <c r="AI17" s="606">
        <f>'Master Sheet'!AV14</f>
        <v>0</v>
      </c>
      <c r="AJ17" s="606">
        <f>'Master Sheet'!BJ14</f>
        <v>0</v>
      </c>
      <c r="AK17" s="606">
        <f>'Master Sheet'!BX14</f>
        <v>0</v>
      </c>
      <c r="AL17" s="602" t="str">
        <f t="shared" si="8"/>
        <v>Failed</v>
      </c>
      <c r="AM17" s="603">
        <f t="shared" si="9"/>
        <v>0</v>
      </c>
      <c r="AN17" s="601"/>
      <c r="AO17" s="601"/>
      <c r="AP17" s="601"/>
      <c r="AQ17" s="601"/>
      <c r="AR17" s="601"/>
      <c r="AS17" s="602" t="str">
        <f t="shared" si="10"/>
        <v>Failed</v>
      </c>
      <c r="AT17" s="603">
        <f t="shared" si="11"/>
        <v>0</v>
      </c>
      <c r="AU17" s="601"/>
      <c r="AV17" s="601"/>
      <c r="AW17" s="601"/>
      <c r="AX17" s="601"/>
      <c r="AY17" s="601"/>
      <c r="AZ17" s="602" t="str">
        <f t="shared" si="12"/>
        <v>Failed</v>
      </c>
      <c r="BA17" s="603">
        <f t="shared" si="13"/>
        <v>0</v>
      </c>
      <c r="BB17" s="601"/>
      <c r="BC17" s="601"/>
      <c r="BD17" s="601"/>
      <c r="BE17" s="601"/>
      <c r="BF17" s="601"/>
      <c r="BG17" s="602" t="str">
        <f t="shared" si="14"/>
        <v>Failed</v>
      </c>
      <c r="BH17" s="603">
        <f t="shared" si="15"/>
        <v>0</v>
      </c>
      <c r="BI17" s="606"/>
      <c r="BJ17" s="606"/>
      <c r="BK17" s="606"/>
      <c r="BL17" s="606"/>
      <c r="BM17" s="606"/>
      <c r="BN17" s="602" t="str">
        <f t="shared" si="16"/>
        <v>Failed</v>
      </c>
      <c r="BO17" s="603">
        <f t="shared" si="17"/>
        <v>0</v>
      </c>
      <c r="BP17" s="606"/>
      <c r="BQ17" s="606"/>
      <c r="BR17" s="606"/>
      <c r="BS17" s="606"/>
      <c r="BT17" s="606"/>
      <c r="BU17" s="602" t="str">
        <f t="shared" si="18"/>
        <v>Failed</v>
      </c>
      <c r="BV17" s="603">
        <f t="shared" si="19"/>
        <v>0</v>
      </c>
      <c r="BW17" s="606"/>
      <c r="BX17" s="606"/>
      <c r="BY17" s="606"/>
      <c r="BZ17" s="606"/>
      <c r="CA17" s="606"/>
      <c r="CB17" s="602" t="str">
        <f t="shared" si="20"/>
        <v>Failed</v>
      </c>
      <c r="CC17" s="603">
        <f t="shared" si="21"/>
        <v>0</v>
      </c>
      <c r="CD17" s="606"/>
      <c r="CE17" s="606"/>
      <c r="CF17" s="606"/>
      <c r="CG17" s="606"/>
      <c r="CH17" s="606"/>
      <c r="CI17" s="602" t="str">
        <f t="shared" si="22"/>
        <v>Failed</v>
      </c>
      <c r="CJ17" s="603">
        <f t="shared" si="23"/>
        <v>0</v>
      </c>
      <c r="CK17" s="603"/>
      <c r="CL17" s="603"/>
      <c r="CM17" s="603"/>
      <c r="CN17" s="603"/>
      <c r="CO17" s="603"/>
      <c r="CP17" s="603"/>
      <c r="CQ17" s="603"/>
      <c r="CR17" s="603"/>
      <c r="CS17" s="603"/>
      <c r="CT17" s="603"/>
      <c r="CU17" s="603"/>
      <c r="CV17" s="603"/>
      <c r="CW17" s="603"/>
      <c r="CX17" s="606"/>
      <c r="CY17" s="606"/>
      <c r="CZ17" s="606"/>
      <c r="DA17" s="606"/>
      <c r="DB17" s="606"/>
      <c r="DC17" s="602"/>
    </row>
    <row r="18" spans="1:107" s="373" customFormat="1" ht="14.25" customHeight="1">
      <c r="A18" s="600">
        <v>9</v>
      </c>
      <c r="B18" s="357" t="str">
        <f>CustomizedSchReg!C15</f>
        <v>MACABUAC</v>
      </c>
      <c r="C18" s="357" t="str">
        <f>CustomizedSchReg!D15</f>
        <v>Christian Felix</v>
      </c>
      <c r="D18" s="358" t="str">
        <f>CustomizedSchReg!F15</f>
        <v>B.</v>
      </c>
      <c r="E18" s="601"/>
      <c r="F18" s="601"/>
      <c r="G18" s="601"/>
      <c r="H18" s="601"/>
      <c r="I18" s="601"/>
      <c r="J18" s="602" t="str">
        <f t="shared" si="0"/>
        <v>Failed</v>
      </c>
      <c r="K18" s="603">
        <f t="shared" si="1"/>
        <v>0</v>
      </c>
      <c r="L18" s="604"/>
      <c r="M18" s="604"/>
      <c r="N18" s="604"/>
      <c r="O18" s="604"/>
      <c r="P18" s="604"/>
      <c r="Q18" s="602" t="str">
        <f t="shared" si="2"/>
        <v>Failed</v>
      </c>
      <c r="R18" s="603">
        <f t="shared" si="3"/>
        <v>0</v>
      </c>
      <c r="S18" s="605"/>
      <c r="T18" s="605"/>
      <c r="U18" s="605"/>
      <c r="V18" s="605"/>
      <c r="W18" s="605"/>
      <c r="X18" s="602" t="str">
        <f t="shared" si="4"/>
        <v>Failed</v>
      </c>
      <c r="Y18" s="603">
        <f t="shared" si="5"/>
        <v>0</v>
      </c>
      <c r="Z18" s="601"/>
      <c r="AA18" s="601"/>
      <c r="AB18" s="601"/>
      <c r="AC18" s="601"/>
      <c r="AD18" s="601"/>
      <c r="AE18" s="602" t="str">
        <f t="shared" si="6"/>
        <v>Failed</v>
      </c>
      <c r="AF18" s="603">
        <f t="shared" si="7"/>
        <v>0</v>
      </c>
      <c r="AG18" s="606">
        <f>'Master Sheet'!T15</f>
        <v>0</v>
      </c>
      <c r="AH18" s="606">
        <f>'Master Sheet'!AH15</f>
        <v>0</v>
      </c>
      <c r="AI18" s="606">
        <f>'Master Sheet'!AV15</f>
        <v>0</v>
      </c>
      <c r="AJ18" s="606">
        <f>'Master Sheet'!BJ15</f>
        <v>0</v>
      </c>
      <c r="AK18" s="606">
        <f>'Master Sheet'!BX15</f>
        <v>0</v>
      </c>
      <c r="AL18" s="602" t="str">
        <f t="shared" si="8"/>
        <v>Failed</v>
      </c>
      <c r="AM18" s="603">
        <f t="shared" si="9"/>
        <v>0</v>
      </c>
      <c r="AN18" s="601"/>
      <c r="AO18" s="601"/>
      <c r="AP18" s="601"/>
      <c r="AQ18" s="601"/>
      <c r="AR18" s="601"/>
      <c r="AS18" s="602" t="str">
        <f t="shared" si="10"/>
        <v>Failed</v>
      </c>
      <c r="AT18" s="603">
        <f t="shared" si="11"/>
        <v>0</v>
      </c>
      <c r="AU18" s="601"/>
      <c r="AV18" s="601"/>
      <c r="AW18" s="601"/>
      <c r="AX18" s="601"/>
      <c r="AY18" s="601"/>
      <c r="AZ18" s="602" t="str">
        <f t="shared" si="12"/>
        <v>Failed</v>
      </c>
      <c r="BA18" s="603">
        <f t="shared" si="13"/>
        <v>0</v>
      </c>
      <c r="BB18" s="601"/>
      <c r="BC18" s="601"/>
      <c r="BD18" s="601"/>
      <c r="BE18" s="601"/>
      <c r="BF18" s="601"/>
      <c r="BG18" s="602" t="str">
        <f t="shared" si="14"/>
        <v>Failed</v>
      </c>
      <c r="BH18" s="603">
        <f t="shared" si="15"/>
        <v>0</v>
      </c>
      <c r="BI18" s="606"/>
      <c r="BJ18" s="606"/>
      <c r="BK18" s="606"/>
      <c r="BL18" s="606"/>
      <c r="BM18" s="606"/>
      <c r="BN18" s="602" t="str">
        <f t="shared" si="16"/>
        <v>Failed</v>
      </c>
      <c r="BO18" s="603">
        <f t="shared" si="17"/>
        <v>0</v>
      </c>
      <c r="BP18" s="606"/>
      <c r="BQ18" s="606"/>
      <c r="BR18" s="606"/>
      <c r="BS18" s="606"/>
      <c r="BT18" s="606"/>
      <c r="BU18" s="602" t="str">
        <f t="shared" si="18"/>
        <v>Failed</v>
      </c>
      <c r="BV18" s="603">
        <f t="shared" si="19"/>
        <v>0</v>
      </c>
      <c r="BW18" s="606"/>
      <c r="BX18" s="606"/>
      <c r="BY18" s="606"/>
      <c r="BZ18" s="606"/>
      <c r="CA18" s="606"/>
      <c r="CB18" s="602" t="str">
        <f t="shared" si="20"/>
        <v>Failed</v>
      </c>
      <c r="CC18" s="603">
        <f t="shared" si="21"/>
        <v>0</v>
      </c>
      <c r="CD18" s="606"/>
      <c r="CE18" s="606"/>
      <c r="CF18" s="606"/>
      <c r="CG18" s="606"/>
      <c r="CH18" s="606"/>
      <c r="CI18" s="602" t="str">
        <f t="shared" si="22"/>
        <v>Failed</v>
      </c>
      <c r="CJ18" s="603">
        <f t="shared" si="23"/>
        <v>0</v>
      </c>
      <c r="CK18" s="603"/>
      <c r="CL18" s="603"/>
      <c r="CM18" s="603"/>
      <c r="CN18" s="603"/>
      <c r="CO18" s="603"/>
      <c r="CP18" s="603"/>
      <c r="CQ18" s="603"/>
      <c r="CR18" s="603"/>
      <c r="CS18" s="603"/>
      <c r="CT18" s="603"/>
      <c r="CU18" s="603"/>
      <c r="CV18" s="603"/>
      <c r="CW18" s="603"/>
      <c r="CX18" s="606"/>
      <c r="CY18" s="606"/>
      <c r="CZ18" s="606"/>
      <c r="DA18" s="606"/>
      <c r="DB18" s="606"/>
      <c r="DC18" s="602"/>
    </row>
    <row r="19" spans="1:107" s="373" customFormat="1" ht="14.25" customHeight="1">
      <c r="A19" s="600">
        <v>10</v>
      </c>
      <c r="B19" s="357" t="str">
        <f>CustomizedSchReg!C16</f>
        <v>MAGLUNSOD</v>
      </c>
      <c r="C19" s="357" t="str">
        <f>CustomizedSchReg!D16</f>
        <v>James Matheu</v>
      </c>
      <c r="D19" s="358" t="str">
        <f>CustomizedSchReg!F16</f>
        <v>G.</v>
      </c>
      <c r="E19" s="601"/>
      <c r="F19" s="601"/>
      <c r="G19" s="601"/>
      <c r="H19" s="601"/>
      <c r="I19" s="601"/>
      <c r="J19" s="602" t="str">
        <f t="shared" si="0"/>
        <v>Failed</v>
      </c>
      <c r="K19" s="603">
        <f t="shared" si="1"/>
        <v>0</v>
      </c>
      <c r="L19" s="604"/>
      <c r="M19" s="604"/>
      <c r="N19" s="604"/>
      <c r="O19" s="604"/>
      <c r="P19" s="604"/>
      <c r="Q19" s="602" t="str">
        <f t="shared" si="2"/>
        <v>Failed</v>
      </c>
      <c r="R19" s="603">
        <f t="shared" si="3"/>
        <v>0</v>
      </c>
      <c r="S19" s="605"/>
      <c r="T19" s="605"/>
      <c r="U19" s="605"/>
      <c r="V19" s="605"/>
      <c r="W19" s="605"/>
      <c r="X19" s="602" t="str">
        <f t="shared" si="4"/>
        <v>Failed</v>
      </c>
      <c r="Y19" s="603">
        <f t="shared" si="5"/>
        <v>0</v>
      </c>
      <c r="Z19" s="601"/>
      <c r="AA19" s="601"/>
      <c r="AB19" s="601"/>
      <c r="AC19" s="601"/>
      <c r="AD19" s="601"/>
      <c r="AE19" s="602" t="str">
        <f t="shared" si="6"/>
        <v>Failed</v>
      </c>
      <c r="AF19" s="603">
        <f t="shared" si="7"/>
        <v>0</v>
      </c>
      <c r="AG19" s="606">
        <f>'Master Sheet'!T16</f>
        <v>0</v>
      </c>
      <c r="AH19" s="606">
        <f>'Master Sheet'!AH16</f>
        <v>0</v>
      </c>
      <c r="AI19" s="606">
        <f>'Master Sheet'!AV16</f>
        <v>0</v>
      </c>
      <c r="AJ19" s="606">
        <f>'Master Sheet'!BJ16</f>
        <v>0</v>
      </c>
      <c r="AK19" s="606">
        <f>'Master Sheet'!BX16</f>
        <v>0</v>
      </c>
      <c r="AL19" s="602" t="str">
        <f t="shared" si="8"/>
        <v>Failed</v>
      </c>
      <c r="AM19" s="603">
        <f t="shared" si="9"/>
        <v>0</v>
      </c>
      <c r="AN19" s="601"/>
      <c r="AO19" s="601"/>
      <c r="AP19" s="601"/>
      <c r="AQ19" s="601"/>
      <c r="AR19" s="601"/>
      <c r="AS19" s="602" t="str">
        <f t="shared" si="10"/>
        <v>Failed</v>
      </c>
      <c r="AT19" s="603">
        <f t="shared" si="11"/>
        <v>0</v>
      </c>
      <c r="AU19" s="601"/>
      <c r="AV19" s="601"/>
      <c r="AW19" s="601"/>
      <c r="AX19" s="601"/>
      <c r="AY19" s="601"/>
      <c r="AZ19" s="602" t="str">
        <f t="shared" si="12"/>
        <v>Failed</v>
      </c>
      <c r="BA19" s="603">
        <f t="shared" si="13"/>
        <v>0</v>
      </c>
      <c r="BB19" s="601"/>
      <c r="BC19" s="601"/>
      <c r="BD19" s="601"/>
      <c r="BE19" s="601"/>
      <c r="BF19" s="601"/>
      <c r="BG19" s="602" t="str">
        <f t="shared" si="14"/>
        <v>Failed</v>
      </c>
      <c r="BH19" s="603">
        <f t="shared" si="15"/>
        <v>0</v>
      </c>
      <c r="BI19" s="606"/>
      <c r="BJ19" s="606"/>
      <c r="BK19" s="606"/>
      <c r="BL19" s="606"/>
      <c r="BM19" s="606"/>
      <c r="BN19" s="602" t="str">
        <f t="shared" si="16"/>
        <v>Failed</v>
      </c>
      <c r="BO19" s="603">
        <f t="shared" si="17"/>
        <v>0</v>
      </c>
      <c r="BP19" s="606"/>
      <c r="BQ19" s="606"/>
      <c r="BR19" s="606"/>
      <c r="BS19" s="606"/>
      <c r="BT19" s="606"/>
      <c r="BU19" s="602" t="str">
        <f t="shared" si="18"/>
        <v>Failed</v>
      </c>
      <c r="BV19" s="603">
        <f t="shared" si="19"/>
        <v>0</v>
      </c>
      <c r="BW19" s="606"/>
      <c r="BX19" s="606"/>
      <c r="BY19" s="606"/>
      <c r="BZ19" s="606"/>
      <c r="CA19" s="606"/>
      <c r="CB19" s="602" t="str">
        <f t="shared" si="20"/>
        <v>Failed</v>
      </c>
      <c r="CC19" s="603">
        <f t="shared" si="21"/>
        <v>0</v>
      </c>
      <c r="CD19" s="606"/>
      <c r="CE19" s="606"/>
      <c r="CF19" s="606"/>
      <c r="CG19" s="606"/>
      <c r="CH19" s="606"/>
      <c r="CI19" s="602" t="str">
        <f t="shared" si="22"/>
        <v>Failed</v>
      </c>
      <c r="CJ19" s="603">
        <f t="shared" si="23"/>
        <v>0</v>
      </c>
      <c r="CK19" s="603"/>
      <c r="CL19" s="603"/>
      <c r="CM19" s="603"/>
      <c r="CN19" s="603"/>
      <c r="CO19" s="603"/>
      <c r="CP19" s="603"/>
      <c r="CQ19" s="603"/>
      <c r="CR19" s="603"/>
      <c r="CS19" s="603"/>
      <c r="CT19" s="603"/>
      <c r="CU19" s="603"/>
      <c r="CV19" s="603"/>
      <c r="CW19" s="603"/>
      <c r="CX19" s="606"/>
      <c r="CY19" s="606"/>
      <c r="CZ19" s="606"/>
      <c r="DA19" s="606"/>
      <c r="DB19" s="606"/>
      <c r="DC19" s="602"/>
    </row>
    <row r="20" spans="1:107" s="373" customFormat="1" ht="14.25" customHeight="1">
      <c r="A20" s="600">
        <v>11</v>
      </c>
      <c r="B20" s="357" t="str">
        <f>CustomizedSchReg!C17</f>
        <v>MANDAMIENTO</v>
      </c>
      <c r="C20" s="357" t="str">
        <f>CustomizedSchReg!D17</f>
        <v>Rusty Geandri</v>
      </c>
      <c r="D20" s="358" t="str">
        <f>CustomizedSchReg!F17</f>
        <v>E.</v>
      </c>
      <c r="E20" s="601"/>
      <c r="F20" s="601"/>
      <c r="G20" s="601"/>
      <c r="H20" s="601"/>
      <c r="I20" s="601"/>
      <c r="J20" s="602" t="str">
        <f t="shared" si="0"/>
        <v>Failed</v>
      </c>
      <c r="K20" s="603">
        <f t="shared" si="1"/>
        <v>0</v>
      </c>
      <c r="L20" s="604"/>
      <c r="M20" s="604"/>
      <c r="N20" s="604"/>
      <c r="O20" s="604"/>
      <c r="P20" s="604"/>
      <c r="Q20" s="602" t="str">
        <f t="shared" si="2"/>
        <v>Failed</v>
      </c>
      <c r="R20" s="603">
        <f t="shared" si="3"/>
        <v>0</v>
      </c>
      <c r="S20" s="605"/>
      <c r="T20" s="605"/>
      <c r="U20" s="605"/>
      <c r="V20" s="605"/>
      <c r="W20" s="605"/>
      <c r="X20" s="602" t="str">
        <f t="shared" si="4"/>
        <v>Failed</v>
      </c>
      <c r="Y20" s="603">
        <f t="shared" si="5"/>
        <v>0</v>
      </c>
      <c r="Z20" s="601"/>
      <c r="AA20" s="601"/>
      <c r="AB20" s="601"/>
      <c r="AC20" s="601"/>
      <c r="AD20" s="601"/>
      <c r="AE20" s="602" t="str">
        <f t="shared" si="6"/>
        <v>Failed</v>
      </c>
      <c r="AF20" s="603">
        <f t="shared" si="7"/>
        <v>0</v>
      </c>
      <c r="AG20" s="606">
        <f>'Master Sheet'!T17</f>
        <v>0</v>
      </c>
      <c r="AH20" s="606">
        <f>'Master Sheet'!AH17</f>
        <v>0</v>
      </c>
      <c r="AI20" s="606">
        <f>'Master Sheet'!AV17</f>
        <v>0</v>
      </c>
      <c r="AJ20" s="606">
        <f>'Master Sheet'!BJ17</f>
        <v>0</v>
      </c>
      <c r="AK20" s="606">
        <f>'Master Sheet'!BX17</f>
        <v>0</v>
      </c>
      <c r="AL20" s="602" t="str">
        <f t="shared" si="8"/>
        <v>Failed</v>
      </c>
      <c r="AM20" s="603">
        <f t="shared" si="9"/>
        <v>0</v>
      </c>
      <c r="AN20" s="601"/>
      <c r="AO20" s="601"/>
      <c r="AP20" s="601"/>
      <c r="AQ20" s="601"/>
      <c r="AR20" s="601"/>
      <c r="AS20" s="602" t="str">
        <f t="shared" si="10"/>
        <v>Failed</v>
      </c>
      <c r="AT20" s="603">
        <f t="shared" si="11"/>
        <v>0</v>
      </c>
      <c r="AU20" s="601"/>
      <c r="AV20" s="601"/>
      <c r="AW20" s="601"/>
      <c r="AX20" s="601"/>
      <c r="AY20" s="601"/>
      <c r="AZ20" s="602" t="str">
        <f t="shared" si="12"/>
        <v>Failed</v>
      </c>
      <c r="BA20" s="603">
        <f t="shared" si="13"/>
        <v>0</v>
      </c>
      <c r="BB20" s="601"/>
      <c r="BC20" s="601"/>
      <c r="BD20" s="601"/>
      <c r="BE20" s="601"/>
      <c r="BF20" s="601"/>
      <c r="BG20" s="602" t="str">
        <f t="shared" si="14"/>
        <v>Failed</v>
      </c>
      <c r="BH20" s="603">
        <f t="shared" si="15"/>
        <v>0</v>
      </c>
      <c r="BI20" s="606"/>
      <c r="BJ20" s="606"/>
      <c r="BK20" s="606"/>
      <c r="BL20" s="606"/>
      <c r="BM20" s="606"/>
      <c r="BN20" s="602" t="str">
        <f t="shared" si="16"/>
        <v>Failed</v>
      </c>
      <c r="BO20" s="603">
        <f t="shared" si="17"/>
        <v>0</v>
      </c>
      <c r="BP20" s="606"/>
      <c r="BQ20" s="606"/>
      <c r="BR20" s="606"/>
      <c r="BS20" s="606"/>
      <c r="BT20" s="606"/>
      <c r="BU20" s="602" t="str">
        <f t="shared" si="18"/>
        <v>Failed</v>
      </c>
      <c r="BV20" s="603">
        <f t="shared" si="19"/>
        <v>0</v>
      </c>
      <c r="BW20" s="606"/>
      <c r="BX20" s="606"/>
      <c r="BY20" s="606"/>
      <c r="BZ20" s="606"/>
      <c r="CA20" s="606"/>
      <c r="CB20" s="602" t="str">
        <f t="shared" si="20"/>
        <v>Failed</v>
      </c>
      <c r="CC20" s="603">
        <f t="shared" si="21"/>
        <v>0</v>
      </c>
      <c r="CD20" s="606"/>
      <c r="CE20" s="606"/>
      <c r="CF20" s="606"/>
      <c r="CG20" s="606"/>
      <c r="CH20" s="606"/>
      <c r="CI20" s="602" t="str">
        <f t="shared" si="22"/>
        <v>Failed</v>
      </c>
      <c r="CJ20" s="603">
        <f t="shared" si="23"/>
        <v>0</v>
      </c>
      <c r="CK20" s="603"/>
      <c r="CL20" s="603"/>
      <c r="CM20" s="603"/>
      <c r="CN20" s="603"/>
      <c r="CO20" s="603"/>
      <c r="CP20" s="603"/>
      <c r="CQ20" s="603"/>
      <c r="CR20" s="603"/>
      <c r="CS20" s="603"/>
      <c r="CT20" s="603"/>
      <c r="CU20" s="603"/>
      <c r="CV20" s="603"/>
      <c r="CW20" s="603"/>
      <c r="CX20" s="606"/>
      <c r="CY20" s="606"/>
      <c r="CZ20" s="606"/>
      <c r="DA20" s="606"/>
      <c r="DB20" s="606"/>
      <c r="DC20" s="602"/>
    </row>
    <row r="21" spans="1:107" s="373" customFormat="1" ht="14.25" customHeight="1">
      <c r="A21" s="600">
        <v>12</v>
      </c>
      <c r="B21" s="357" t="str">
        <f>CustomizedSchReg!C18</f>
        <v>NAGAC</v>
      </c>
      <c r="C21" s="357" t="str">
        <f>CustomizedSchReg!D18</f>
        <v>Justin John</v>
      </c>
      <c r="D21" s="358">
        <f>CustomizedSchReg!F18</f>
        <v>0</v>
      </c>
      <c r="E21" s="601"/>
      <c r="F21" s="601"/>
      <c r="G21" s="601"/>
      <c r="H21" s="601"/>
      <c r="I21" s="601"/>
      <c r="J21" s="602" t="str">
        <f t="shared" si="0"/>
        <v>Failed</v>
      </c>
      <c r="K21" s="603">
        <f t="shared" si="1"/>
        <v>0</v>
      </c>
      <c r="L21" s="604"/>
      <c r="M21" s="604"/>
      <c r="N21" s="604"/>
      <c r="O21" s="604"/>
      <c r="P21" s="604"/>
      <c r="Q21" s="602" t="str">
        <f t="shared" si="2"/>
        <v>Failed</v>
      </c>
      <c r="R21" s="603">
        <f t="shared" si="3"/>
        <v>0</v>
      </c>
      <c r="S21" s="605"/>
      <c r="T21" s="605"/>
      <c r="U21" s="605"/>
      <c r="V21" s="605"/>
      <c r="W21" s="605"/>
      <c r="X21" s="602" t="str">
        <f t="shared" si="4"/>
        <v>Failed</v>
      </c>
      <c r="Y21" s="603">
        <f t="shared" si="5"/>
        <v>0</v>
      </c>
      <c r="Z21" s="601"/>
      <c r="AA21" s="601"/>
      <c r="AB21" s="601"/>
      <c r="AC21" s="601"/>
      <c r="AD21" s="601"/>
      <c r="AE21" s="602" t="str">
        <f t="shared" si="6"/>
        <v>Failed</v>
      </c>
      <c r="AF21" s="603">
        <f t="shared" si="7"/>
        <v>0</v>
      </c>
      <c r="AG21" s="606">
        <f>'Master Sheet'!T18</f>
        <v>0</v>
      </c>
      <c r="AH21" s="606">
        <f>'Master Sheet'!AH18</f>
        <v>0</v>
      </c>
      <c r="AI21" s="606">
        <f>'Master Sheet'!AV18</f>
        <v>0</v>
      </c>
      <c r="AJ21" s="606">
        <f>'Master Sheet'!BJ18</f>
        <v>0</v>
      </c>
      <c r="AK21" s="606">
        <f>'Master Sheet'!BX18</f>
        <v>0</v>
      </c>
      <c r="AL21" s="602" t="str">
        <f t="shared" si="8"/>
        <v>Failed</v>
      </c>
      <c r="AM21" s="603">
        <f t="shared" si="9"/>
        <v>0</v>
      </c>
      <c r="AN21" s="601"/>
      <c r="AO21" s="601"/>
      <c r="AP21" s="601"/>
      <c r="AQ21" s="601"/>
      <c r="AR21" s="601"/>
      <c r="AS21" s="602" t="str">
        <f t="shared" si="10"/>
        <v>Failed</v>
      </c>
      <c r="AT21" s="603">
        <f t="shared" si="11"/>
        <v>0</v>
      </c>
      <c r="AU21" s="601"/>
      <c r="AV21" s="601"/>
      <c r="AW21" s="601"/>
      <c r="AX21" s="601"/>
      <c r="AY21" s="601"/>
      <c r="AZ21" s="602" t="str">
        <f t="shared" si="12"/>
        <v>Failed</v>
      </c>
      <c r="BA21" s="603">
        <f t="shared" si="13"/>
        <v>0</v>
      </c>
      <c r="BB21" s="601"/>
      <c r="BC21" s="601"/>
      <c r="BD21" s="601"/>
      <c r="BE21" s="601"/>
      <c r="BF21" s="601"/>
      <c r="BG21" s="602" t="str">
        <f t="shared" si="14"/>
        <v>Failed</v>
      </c>
      <c r="BH21" s="603">
        <f t="shared" si="15"/>
        <v>0</v>
      </c>
      <c r="BI21" s="606"/>
      <c r="BJ21" s="606"/>
      <c r="BK21" s="606"/>
      <c r="BL21" s="606"/>
      <c r="BM21" s="606"/>
      <c r="BN21" s="602" t="str">
        <f t="shared" si="16"/>
        <v>Failed</v>
      </c>
      <c r="BO21" s="603">
        <f t="shared" si="17"/>
        <v>0</v>
      </c>
      <c r="BP21" s="606"/>
      <c r="BQ21" s="606"/>
      <c r="BR21" s="606"/>
      <c r="BS21" s="606"/>
      <c r="BT21" s="606"/>
      <c r="BU21" s="602" t="str">
        <f t="shared" si="18"/>
        <v>Failed</v>
      </c>
      <c r="BV21" s="603">
        <f t="shared" si="19"/>
        <v>0</v>
      </c>
      <c r="BW21" s="606"/>
      <c r="BX21" s="606"/>
      <c r="BY21" s="606"/>
      <c r="BZ21" s="606"/>
      <c r="CA21" s="606"/>
      <c r="CB21" s="602" t="str">
        <f t="shared" si="20"/>
        <v>Failed</v>
      </c>
      <c r="CC21" s="603">
        <f t="shared" si="21"/>
        <v>0</v>
      </c>
      <c r="CD21" s="606"/>
      <c r="CE21" s="606"/>
      <c r="CF21" s="606"/>
      <c r="CG21" s="606"/>
      <c r="CH21" s="606"/>
      <c r="CI21" s="602" t="str">
        <f t="shared" si="22"/>
        <v>Failed</v>
      </c>
      <c r="CJ21" s="603">
        <f t="shared" si="23"/>
        <v>0</v>
      </c>
      <c r="CK21" s="603"/>
      <c r="CL21" s="603"/>
      <c r="CM21" s="603"/>
      <c r="CN21" s="603"/>
      <c r="CO21" s="603"/>
      <c r="CP21" s="603"/>
      <c r="CQ21" s="603"/>
      <c r="CR21" s="603"/>
      <c r="CS21" s="603"/>
      <c r="CT21" s="603"/>
      <c r="CU21" s="603"/>
      <c r="CV21" s="603"/>
      <c r="CW21" s="603"/>
      <c r="CX21" s="606"/>
      <c r="CY21" s="606"/>
      <c r="CZ21" s="606"/>
      <c r="DA21" s="606"/>
      <c r="DB21" s="606"/>
      <c r="DC21" s="602"/>
    </row>
    <row r="22" spans="1:107" s="373" customFormat="1" ht="14.25" customHeight="1">
      <c r="A22" s="600">
        <v>13</v>
      </c>
      <c r="B22" s="357" t="str">
        <f>CustomizedSchReg!C19</f>
        <v>NOYNAY</v>
      </c>
      <c r="C22" s="357" t="str">
        <f>CustomizedSchReg!D19</f>
        <v>Dave Michael</v>
      </c>
      <c r="D22" s="358" t="str">
        <f>CustomizedSchReg!F19</f>
        <v>S.</v>
      </c>
      <c r="E22" s="601"/>
      <c r="F22" s="601"/>
      <c r="G22" s="601"/>
      <c r="H22" s="601"/>
      <c r="I22" s="601"/>
      <c r="J22" s="602" t="str">
        <f t="shared" si="0"/>
        <v>Failed</v>
      </c>
      <c r="K22" s="603">
        <f t="shared" si="1"/>
        <v>0</v>
      </c>
      <c r="L22" s="604"/>
      <c r="M22" s="604"/>
      <c r="N22" s="604"/>
      <c r="O22" s="604"/>
      <c r="P22" s="604"/>
      <c r="Q22" s="602" t="str">
        <f t="shared" si="2"/>
        <v>Failed</v>
      </c>
      <c r="R22" s="603">
        <f t="shared" si="3"/>
        <v>0</v>
      </c>
      <c r="S22" s="605"/>
      <c r="T22" s="605"/>
      <c r="U22" s="605"/>
      <c r="V22" s="605"/>
      <c r="W22" s="605"/>
      <c r="X22" s="602" t="str">
        <f t="shared" si="4"/>
        <v>Failed</v>
      </c>
      <c r="Y22" s="603">
        <f t="shared" si="5"/>
        <v>0</v>
      </c>
      <c r="Z22" s="601"/>
      <c r="AA22" s="601"/>
      <c r="AB22" s="601"/>
      <c r="AC22" s="601"/>
      <c r="AD22" s="601"/>
      <c r="AE22" s="602" t="str">
        <f t="shared" si="6"/>
        <v>Failed</v>
      </c>
      <c r="AF22" s="603">
        <f t="shared" si="7"/>
        <v>0</v>
      </c>
      <c r="AG22" s="606">
        <f>'Master Sheet'!T19</f>
        <v>0</v>
      </c>
      <c r="AH22" s="606">
        <f>'Master Sheet'!AH19</f>
        <v>0</v>
      </c>
      <c r="AI22" s="606">
        <f>'Master Sheet'!AV19</f>
        <v>0</v>
      </c>
      <c r="AJ22" s="606">
        <f>'Master Sheet'!BJ19</f>
        <v>0</v>
      </c>
      <c r="AK22" s="606">
        <f>'Master Sheet'!BX19</f>
        <v>0</v>
      </c>
      <c r="AL22" s="602" t="str">
        <f t="shared" si="8"/>
        <v>Failed</v>
      </c>
      <c r="AM22" s="603">
        <f t="shared" si="9"/>
        <v>0</v>
      </c>
      <c r="AN22" s="601"/>
      <c r="AO22" s="601"/>
      <c r="AP22" s="601"/>
      <c r="AQ22" s="601"/>
      <c r="AR22" s="601"/>
      <c r="AS22" s="602" t="str">
        <f t="shared" si="10"/>
        <v>Failed</v>
      </c>
      <c r="AT22" s="603">
        <f t="shared" si="11"/>
        <v>0</v>
      </c>
      <c r="AU22" s="601"/>
      <c r="AV22" s="601"/>
      <c r="AW22" s="601"/>
      <c r="AX22" s="601"/>
      <c r="AY22" s="601"/>
      <c r="AZ22" s="602" t="str">
        <f t="shared" si="12"/>
        <v>Failed</v>
      </c>
      <c r="BA22" s="603">
        <f t="shared" si="13"/>
        <v>0</v>
      </c>
      <c r="BB22" s="601"/>
      <c r="BC22" s="601"/>
      <c r="BD22" s="601"/>
      <c r="BE22" s="601"/>
      <c r="BF22" s="601"/>
      <c r="BG22" s="602" t="str">
        <f t="shared" si="14"/>
        <v>Failed</v>
      </c>
      <c r="BH22" s="603">
        <f t="shared" si="15"/>
        <v>0</v>
      </c>
      <c r="BI22" s="606"/>
      <c r="BJ22" s="606"/>
      <c r="BK22" s="606"/>
      <c r="BL22" s="606"/>
      <c r="BM22" s="606"/>
      <c r="BN22" s="602" t="str">
        <f t="shared" si="16"/>
        <v>Failed</v>
      </c>
      <c r="BO22" s="603">
        <f t="shared" si="17"/>
        <v>0</v>
      </c>
      <c r="BP22" s="606"/>
      <c r="BQ22" s="606"/>
      <c r="BR22" s="606"/>
      <c r="BS22" s="606"/>
      <c r="BT22" s="606"/>
      <c r="BU22" s="602" t="str">
        <f t="shared" si="18"/>
        <v>Failed</v>
      </c>
      <c r="BV22" s="603">
        <f t="shared" si="19"/>
        <v>0</v>
      </c>
      <c r="BW22" s="606"/>
      <c r="BX22" s="606"/>
      <c r="BY22" s="606"/>
      <c r="BZ22" s="606"/>
      <c r="CA22" s="606"/>
      <c r="CB22" s="602" t="str">
        <f t="shared" si="20"/>
        <v>Failed</v>
      </c>
      <c r="CC22" s="603">
        <f t="shared" si="21"/>
        <v>0</v>
      </c>
      <c r="CD22" s="606"/>
      <c r="CE22" s="606"/>
      <c r="CF22" s="606"/>
      <c r="CG22" s="606"/>
      <c r="CH22" s="606"/>
      <c r="CI22" s="602" t="str">
        <f t="shared" si="22"/>
        <v>Failed</v>
      </c>
      <c r="CJ22" s="603">
        <f t="shared" si="23"/>
        <v>0</v>
      </c>
      <c r="CK22" s="603"/>
      <c r="CL22" s="603"/>
      <c r="CM22" s="603"/>
      <c r="CN22" s="603"/>
      <c r="CO22" s="603"/>
      <c r="CP22" s="603"/>
      <c r="CQ22" s="603"/>
      <c r="CR22" s="603"/>
      <c r="CS22" s="603"/>
      <c r="CT22" s="603"/>
      <c r="CU22" s="603"/>
      <c r="CV22" s="603"/>
      <c r="CW22" s="603"/>
      <c r="CX22" s="606"/>
      <c r="CY22" s="606"/>
      <c r="CZ22" s="606"/>
      <c r="DA22" s="606"/>
      <c r="DB22" s="606"/>
      <c r="DC22" s="602"/>
    </row>
    <row r="23" spans="1:107" s="373" customFormat="1" ht="14.25" customHeight="1">
      <c r="A23" s="600">
        <v>14</v>
      </c>
      <c r="B23" s="357" t="str">
        <f>CustomizedSchReg!C20</f>
        <v>OSIO</v>
      </c>
      <c r="C23" s="357" t="str">
        <f>CustomizedSchReg!D20</f>
        <v>Medar Gino</v>
      </c>
      <c r="D23" s="358" t="str">
        <f>CustomizedSchReg!F20</f>
        <v>L.</v>
      </c>
      <c r="E23" s="601"/>
      <c r="F23" s="601"/>
      <c r="G23" s="601"/>
      <c r="H23" s="601"/>
      <c r="I23" s="601"/>
      <c r="J23" s="602" t="str">
        <f t="shared" si="0"/>
        <v>Failed</v>
      </c>
      <c r="K23" s="603">
        <f t="shared" si="1"/>
        <v>0</v>
      </c>
      <c r="L23" s="604"/>
      <c r="M23" s="604"/>
      <c r="N23" s="604"/>
      <c r="O23" s="604"/>
      <c r="P23" s="604"/>
      <c r="Q23" s="602" t="str">
        <f t="shared" si="2"/>
        <v>Failed</v>
      </c>
      <c r="R23" s="603">
        <f t="shared" si="3"/>
        <v>0</v>
      </c>
      <c r="S23" s="605"/>
      <c r="T23" s="605"/>
      <c r="U23" s="605"/>
      <c r="V23" s="605"/>
      <c r="W23" s="605"/>
      <c r="X23" s="602" t="str">
        <f t="shared" si="4"/>
        <v>Failed</v>
      </c>
      <c r="Y23" s="603">
        <f t="shared" si="5"/>
        <v>0</v>
      </c>
      <c r="Z23" s="601"/>
      <c r="AA23" s="601"/>
      <c r="AB23" s="601"/>
      <c r="AC23" s="601"/>
      <c r="AD23" s="601"/>
      <c r="AE23" s="602" t="str">
        <f t="shared" si="6"/>
        <v>Failed</v>
      </c>
      <c r="AF23" s="603">
        <f t="shared" si="7"/>
        <v>0</v>
      </c>
      <c r="AG23" s="606">
        <f>'Master Sheet'!T20</f>
        <v>0</v>
      </c>
      <c r="AH23" s="606">
        <f>'Master Sheet'!AH20</f>
        <v>0</v>
      </c>
      <c r="AI23" s="606">
        <f>'Master Sheet'!AV20</f>
        <v>0</v>
      </c>
      <c r="AJ23" s="606">
        <f>'Master Sheet'!BJ20</f>
        <v>0</v>
      </c>
      <c r="AK23" s="606">
        <f>'Master Sheet'!BX20</f>
        <v>0</v>
      </c>
      <c r="AL23" s="602" t="str">
        <f t="shared" si="8"/>
        <v>Failed</v>
      </c>
      <c r="AM23" s="603">
        <f t="shared" si="9"/>
        <v>0</v>
      </c>
      <c r="AN23" s="601"/>
      <c r="AO23" s="601"/>
      <c r="AP23" s="601"/>
      <c r="AQ23" s="601"/>
      <c r="AR23" s="601"/>
      <c r="AS23" s="602" t="str">
        <f t="shared" si="10"/>
        <v>Failed</v>
      </c>
      <c r="AT23" s="603">
        <f t="shared" si="11"/>
        <v>0</v>
      </c>
      <c r="AU23" s="601"/>
      <c r="AV23" s="601"/>
      <c r="AW23" s="601"/>
      <c r="AX23" s="601"/>
      <c r="AY23" s="601"/>
      <c r="AZ23" s="602" t="str">
        <f t="shared" si="12"/>
        <v>Failed</v>
      </c>
      <c r="BA23" s="603">
        <f t="shared" si="13"/>
        <v>0</v>
      </c>
      <c r="BB23" s="601"/>
      <c r="BC23" s="601"/>
      <c r="BD23" s="601"/>
      <c r="BE23" s="601"/>
      <c r="BF23" s="601"/>
      <c r="BG23" s="602" t="str">
        <f t="shared" si="14"/>
        <v>Failed</v>
      </c>
      <c r="BH23" s="603">
        <f t="shared" si="15"/>
        <v>0</v>
      </c>
      <c r="BI23" s="606"/>
      <c r="BJ23" s="606"/>
      <c r="BK23" s="606"/>
      <c r="BL23" s="606"/>
      <c r="BM23" s="606"/>
      <c r="BN23" s="602" t="str">
        <f t="shared" si="16"/>
        <v>Failed</v>
      </c>
      <c r="BO23" s="603">
        <f t="shared" si="17"/>
        <v>0</v>
      </c>
      <c r="BP23" s="606"/>
      <c r="BQ23" s="606"/>
      <c r="BR23" s="606"/>
      <c r="BS23" s="606"/>
      <c r="BT23" s="606"/>
      <c r="BU23" s="602" t="str">
        <f t="shared" si="18"/>
        <v>Failed</v>
      </c>
      <c r="BV23" s="603">
        <f t="shared" si="19"/>
        <v>0</v>
      </c>
      <c r="BW23" s="606"/>
      <c r="BX23" s="606"/>
      <c r="BY23" s="606"/>
      <c r="BZ23" s="606"/>
      <c r="CA23" s="606"/>
      <c r="CB23" s="602" t="str">
        <f t="shared" si="20"/>
        <v>Failed</v>
      </c>
      <c r="CC23" s="603">
        <f t="shared" si="21"/>
        <v>0</v>
      </c>
      <c r="CD23" s="606"/>
      <c r="CE23" s="606"/>
      <c r="CF23" s="606"/>
      <c r="CG23" s="606"/>
      <c r="CH23" s="606"/>
      <c r="CI23" s="602" t="str">
        <f t="shared" si="22"/>
        <v>Failed</v>
      </c>
      <c r="CJ23" s="603">
        <f t="shared" si="23"/>
        <v>0</v>
      </c>
      <c r="CK23" s="603"/>
      <c r="CL23" s="603"/>
      <c r="CM23" s="603"/>
      <c r="CN23" s="603"/>
      <c r="CO23" s="603"/>
      <c r="CP23" s="603"/>
      <c r="CQ23" s="603"/>
      <c r="CR23" s="603"/>
      <c r="CS23" s="603"/>
      <c r="CT23" s="603"/>
      <c r="CU23" s="603"/>
      <c r="CV23" s="603"/>
      <c r="CW23" s="603"/>
      <c r="CX23" s="606"/>
      <c r="CY23" s="606"/>
      <c r="CZ23" s="606"/>
      <c r="DA23" s="606"/>
      <c r="DB23" s="606"/>
      <c r="DC23" s="602"/>
    </row>
    <row r="24" spans="1:107" s="373" customFormat="1" ht="14.25" customHeight="1">
      <c r="A24" s="600">
        <v>15</v>
      </c>
      <c r="B24" s="357" t="str">
        <f>CustomizedSchReg!C21</f>
        <v>SALCEDO</v>
      </c>
      <c r="C24" s="357" t="str">
        <f>CustomizedSchReg!D21</f>
        <v>Gerald</v>
      </c>
      <c r="D24" s="358" t="str">
        <f>CustomizedSchReg!F21</f>
        <v>H.</v>
      </c>
      <c r="E24" s="601"/>
      <c r="F24" s="601"/>
      <c r="G24" s="601"/>
      <c r="H24" s="601"/>
      <c r="I24" s="601"/>
      <c r="J24" s="602" t="str">
        <f t="shared" si="0"/>
        <v>Failed</v>
      </c>
      <c r="K24" s="603">
        <f t="shared" si="1"/>
        <v>0</v>
      </c>
      <c r="L24" s="604"/>
      <c r="M24" s="604"/>
      <c r="N24" s="604"/>
      <c r="O24" s="604"/>
      <c r="P24" s="604"/>
      <c r="Q24" s="602" t="str">
        <f t="shared" si="2"/>
        <v>Failed</v>
      </c>
      <c r="R24" s="603">
        <f t="shared" si="3"/>
        <v>0</v>
      </c>
      <c r="S24" s="605"/>
      <c r="T24" s="605"/>
      <c r="U24" s="605"/>
      <c r="V24" s="605"/>
      <c r="W24" s="605"/>
      <c r="X24" s="602" t="str">
        <f t="shared" si="4"/>
        <v>Failed</v>
      </c>
      <c r="Y24" s="603">
        <f t="shared" si="5"/>
        <v>0</v>
      </c>
      <c r="Z24" s="601"/>
      <c r="AA24" s="601"/>
      <c r="AB24" s="601"/>
      <c r="AC24" s="601"/>
      <c r="AD24" s="601"/>
      <c r="AE24" s="602" t="str">
        <f t="shared" si="6"/>
        <v>Failed</v>
      </c>
      <c r="AF24" s="603">
        <f t="shared" si="7"/>
        <v>0</v>
      </c>
      <c r="AG24" s="606">
        <f>'Master Sheet'!T21</f>
        <v>0</v>
      </c>
      <c r="AH24" s="606">
        <f>'Master Sheet'!AH21</f>
        <v>0</v>
      </c>
      <c r="AI24" s="606">
        <f>'Master Sheet'!AV21</f>
        <v>0</v>
      </c>
      <c r="AJ24" s="606">
        <f>'Master Sheet'!BJ21</f>
        <v>0</v>
      </c>
      <c r="AK24" s="606">
        <f>'Master Sheet'!BX21</f>
        <v>0</v>
      </c>
      <c r="AL24" s="602" t="str">
        <f t="shared" si="8"/>
        <v>Failed</v>
      </c>
      <c r="AM24" s="603">
        <f t="shared" si="9"/>
        <v>0</v>
      </c>
      <c r="AN24" s="601"/>
      <c r="AO24" s="601"/>
      <c r="AP24" s="601"/>
      <c r="AQ24" s="601"/>
      <c r="AR24" s="601"/>
      <c r="AS24" s="602" t="str">
        <f t="shared" si="10"/>
        <v>Failed</v>
      </c>
      <c r="AT24" s="603">
        <f t="shared" si="11"/>
        <v>0</v>
      </c>
      <c r="AU24" s="601"/>
      <c r="AV24" s="601"/>
      <c r="AW24" s="601"/>
      <c r="AX24" s="601"/>
      <c r="AY24" s="601"/>
      <c r="AZ24" s="602" t="str">
        <f t="shared" si="12"/>
        <v>Failed</v>
      </c>
      <c r="BA24" s="603">
        <f t="shared" si="13"/>
        <v>0</v>
      </c>
      <c r="BB24" s="601"/>
      <c r="BC24" s="601"/>
      <c r="BD24" s="601"/>
      <c r="BE24" s="601"/>
      <c r="BF24" s="601"/>
      <c r="BG24" s="602" t="str">
        <f t="shared" si="14"/>
        <v>Failed</v>
      </c>
      <c r="BH24" s="603">
        <f t="shared" si="15"/>
        <v>0</v>
      </c>
      <c r="BI24" s="606"/>
      <c r="BJ24" s="606"/>
      <c r="BK24" s="606"/>
      <c r="BL24" s="606"/>
      <c r="BM24" s="606"/>
      <c r="BN24" s="602" t="str">
        <f t="shared" si="16"/>
        <v>Failed</v>
      </c>
      <c r="BO24" s="603">
        <f t="shared" si="17"/>
        <v>0</v>
      </c>
      <c r="BP24" s="606"/>
      <c r="BQ24" s="606"/>
      <c r="BR24" s="606"/>
      <c r="BS24" s="606"/>
      <c r="BT24" s="606"/>
      <c r="BU24" s="602" t="str">
        <f t="shared" si="18"/>
        <v>Failed</v>
      </c>
      <c r="BV24" s="603">
        <f t="shared" si="19"/>
        <v>0</v>
      </c>
      <c r="BW24" s="606"/>
      <c r="BX24" s="606"/>
      <c r="BY24" s="606"/>
      <c r="BZ24" s="606"/>
      <c r="CA24" s="606"/>
      <c r="CB24" s="602" t="str">
        <f t="shared" si="20"/>
        <v>Failed</v>
      </c>
      <c r="CC24" s="603">
        <f t="shared" si="21"/>
        <v>0</v>
      </c>
      <c r="CD24" s="606"/>
      <c r="CE24" s="606"/>
      <c r="CF24" s="606"/>
      <c r="CG24" s="606"/>
      <c r="CH24" s="606"/>
      <c r="CI24" s="602" t="str">
        <f t="shared" si="22"/>
        <v>Failed</v>
      </c>
      <c r="CJ24" s="603">
        <f t="shared" si="23"/>
        <v>0</v>
      </c>
      <c r="CK24" s="603"/>
      <c r="CL24" s="603"/>
      <c r="CM24" s="603"/>
      <c r="CN24" s="603"/>
      <c r="CO24" s="603"/>
      <c r="CP24" s="603"/>
      <c r="CQ24" s="603"/>
      <c r="CR24" s="603"/>
      <c r="CS24" s="603"/>
      <c r="CT24" s="603"/>
      <c r="CU24" s="603"/>
      <c r="CV24" s="603"/>
      <c r="CW24" s="603"/>
      <c r="CX24" s="606"/>
      <c r="CY24" s="606"/>
      <c r="CZ24" s="606"/>
      <c r="DA24" s="606"/>
      <c r="DB24" s="606"/>
      <c r="DC24" s="602"/>
    </row>
    <row r="25" spans="1:107" s="373" customFormat="1" ht="14.25" customHeight="1">
      <c r="A25" s="600">
        <v>16</v>
      </c>
      <c r="B25" s="357" t="str">
        <f>CustomizedSchReg!C22</f>
        <v>TABLANDO</v>
      </c>
      <c r="C25" s="357" t="str">
        <f>CustomizedSchReg!D22</f>
        <v>James Michael</v>
      </c>
      <c r="D25" s="358" t="str">
        <f>CustomizedSchReg!F22</f>
        <v>T.</v>
      </c>
      <c r="E25" s="601"/>
      <c r="F25" s="601"/>
      <c r="G25" s="601"/>
      <c r="H25" s="601"/>
      <c r="I25" s="601"/>
      <c r="J25" s="602" t="str">
        <f t="shared" si="0"/>
        <v>Failed</v>
      </c>
      <c r="K25" s="603">
        <f t="shared" si="1"/>
        <v>0</v>
      </c>
      <c r="L25" s="604"/>
      <c r="M25" s="604"/>
      <c r="N25" s="604"/>
      <c r="O25" s="604"/>
      <c r="P25" s="604"/>
      <c r="Q25" s="602" t="str">
        <f t="shared" si="2"/>
        <v>Failed</v>
      </c>
      <c r="R25" s="603">
        <f t="shared" si="3"/>
        <v>0</v>
      </c>
      <c r="S25" s="605"/>
      <c r="T25" s="605"/>
      <c r="U25" s="605"/>
      <c r="V25" s="605"/>
      <c r="W25" s="605"/>
      <c r="X25" s="602" t="str">
        <f t="shared" si="4"/>
        <v>Failed</v>
      </c>
      <c r="Y25" s="603">
        <f t="shared" si="5"/>
        <v>0</v>
      </c>
      <c r="Z25" s="601"/>
      <c r="AA25" s="601"/>
      <c r="AB25" s="601"/>
      <c r="AC25" s="601"/>
      <c r="AD25" s="601"/>
      <c r="AE25" s="602" t="str">
        <f t="shared" si="6"/>
        <v>Failed</v>
      </c>
      <c r="AF25" s="603">
        <f t="shared" si="7"/>
        <v>0</v>
      </c>
      <c r="AG25" s="606">
        <f>'Master Sheet'!T22</f>
        <v>0</v>
      </c>
      <c r="AH25" s="606">
        <f>'Master Sheet'!AH22</f>
        <v>0</v>
      </c>
      <c r="AI25" s="606">
        <f>'Master Sheet'!AV22</f>
        <v>0</v>
      </c>
      <c r="AJ25" s="606">
        <f>'Master Sheet'!BJ22</f>
        <v>0</v>
      </c>
      <c r="AK25" s="606">
        <f>'Master Sheet'!BX22</f>
        <v>0</v>
      </c>
      <c r="AL25" s="602" t="str">
        <f t="shared" si="8"/>
        <v>Failed</v>
      </c>
      <c r="AM25" s="603">
        <f t="shared" si="9"/>
        <v>0</v>
      </c>
      <c r="AN25" s="601"/>
      <c r="AO25" s="601"/>
      <c r="AP25" s="601"/>
      <c r="AQ25" s="601"/>
      <c r="AR25" s="601"/>
      <c r="AS25" s="602" t="str">
        <f t="shared" si="10"/>
        <v>Failed</v>
      </c>
      <c r="AT25" s="603">
        <f t="shared" si="11"/>
        <v>0</v>
      </c>
      <c r="AU25" s="601"/>
      <c r="AV25" s="601"/>
      <c r="AW25" s="601"/>
      <c r="AX25" s="601"/>
      <c r="AY25" s="601"/>
      <c r="AZ25" s="602" t="str">
        <f t="shared" si="12"/>
        <v>Failed</v>
      </c>
      <c r="BA25" s="603">
        <f t="shared" si="13"/>
        <v>0</v>
      </c>
      <c r="BB25" s="601"/>
      <c r="BC25" s="601"/>
      <c r="BD25" s="601"/>
      <c r="BE25" s="601"/>
      <c r="BF25" s="601"/>
      <c r="BG25" s="602" t="str">
        <f t="shared" si="14"/>
        <v>Failed</v>
      </c>
      <c r="BH25" s="603">
        <f t="shared" si="15"/>
        <v>0</v>
      </c>
      <c r="BI25" s="606"/>
      <c r="BJ25" s="606"/>
      <c r="BK25" s="606"/>
      <c r="BL25" s="606"/>
      <c r="BM25" s="606"/>
      <c r="BN25" s="602" t="str">
        <f t="shared" si="16"/>
        <v>Failed</v>
      </c>
      <c r="BO25" s="603">
        <f t="shared" si="17"/>
        <v>0</v>
      </c>
      <c r="BP25" s="606"/>
      <c r="BQ25" s="606"/>
      <c r="BR25" s="606"/>
      <c r="BS25" s="606"/>
      <c r="BT25" s="606"/>
      <c r="BU25" s="602" t="str">
        <f t="shared" si="18"/>
        <v>Failed</v>
      </c>
      <c r="BV25" s="603">
        <f t="shared" si="19"/>
        <v>0</v>
      </c>
      <c r="BW25" s="606"/>
      <c r="BX25" s="606"/>
      <c r="BY25" s="606"/>
      <c r="BZ25" s="606"/>
      <c r="CA25" s="606"/>
      <c r="CB25" s="602" t="str">
        <f t="shared" si="20"/>
        <v>Failed</v>
      </c>
      <c r="CC25" s="603">
        <f t="shared" si="21"/>
        <v>0</v>
      </c>
      <c r="CD25" s="606"/>
      <c r="CE25" s="606"/>
      <c r="CF25" s="606"/>
      <c r="CG25" s="606"/>
      <c r="CH25" s="606"/>
      <c r="CI25" s="602" t="str">
        <f t="shared" si="22"/>
        <v>Failed</v>
      </c>
      <c r="CJ25" s="603">
        <f t="shared" si="23"/>
        <v>0</v>
      </c>
      <c r="CK25" s="603"/>
      <c r="CL25" s="603"/>
      <c r="CM25" s="603"/>
      <c r="CN25" s="603"/>
      <c r="CO25" s="603"/>
      <c r="CP25" s="603"/>
      <c r="CQ25" s="603"/>
      <c r="CR25" s="603"/>
      <c r="CS25" s="603"/>
      <c r="CT25" s="603"/>
      <c r="CU25" s="603"/>
      <c r="CV25" s="603"/>
      <c r="CW25" s="603"/>
      <c r="CX25" s="606"/>
      <c r="CY25" s="606"/>
      <c r="CZ25" s="606"/>
      <c r="DA25" s="606"/>
      <c r="DB25" s="606"/>
      <c r="DC25" s="602"/>
    </row>
    <row r="26" spans="1:107" s="373" customFormat="1" ht="14.25" customHeight="1">
      <c r="A26" s="600">
        <v>17</v>
      </c>
      <c r="B26" s="357" t="str">
        <f>CustomizedSchReg!C23</f>
        <v>TANGCAWAN</v>
      </c>
      <c r="C26" s="357" t="str">
        <f>CustomizedSchReg!D23</f>
        <v>Romeo,  Jr.</v>
      </c>
      <c r="D26" s="358" t="str">
        <f>CustomizedSchReg!F23</f>
        <v>A.</v>
      </c>
      <c r="E26" s="601"/>
      <c r="F26" s="601"/>
      <c r="G26" s="601"/>
      <c r="H26" s="601"/>
      <c r="I26" s="601"/>
      <c r="J26" s="602" t="str">
        <f t="shared" si="0"/>
        <v>Failed</v>
      </c>
      <c r="K26" s="603">
        <f t="shared" si="1"/>
        <v>0</v>
      </c>
      <c r="L26" s="604"/>
      <c r="M26" s="604"/>
      <c r="N26" s="604"/>
      <c r="O26" s="604"/>
      <c r="P26" s="604"/>
      <c r="Q26" s="602" t="str">
        <f t="shared" si="2"/>
        <v>Failed</v>
      </c>
      <c r="R26" s="603">
        <f t="shared" si="3"/>
        <v>0</v>
      </c>
      <c r="S26" s="605"/>
      <c r="T26" s="605"/>
      <c r="U26" s="605"/>
      <c r="V26" s="605"/>
      <c r="W26" s="605"/>
      <c r="X26" s="602" t="str">
        <f t="shared" si="4"/>
        <v>Failed</v>
      </c>
      <c r="Y26" s="603">
        <f t="shared" si="5"/>
        <v>0</v>
      </c>
      <c r="Z26" s="601"/>
      <c r="AA26" s="601"/>
      <c r="AB26" s="601"/>
      <c r="AC26" s="601"/>
      <c r="AD26" s="601"/>
      <c r="AE26" s="602" t="str">
        <f t="shared" si="6"/>
        <v>Failed</v>
      </c>
      <c r="AF26" s="603">
        <f t="shared" si="7"/>
        <v>0</v>
      </c>
      <c r="AG26" s="606">
        <f>'Master Sheet'!T23</f>
        <v>0</v>
      </c>
      <c r="AH26" s="606">
        <f>'Master Sheet'!AH23</f>
        <v>0</v>
      </c>
      <c r="AI26" s="606">
        <f>'Master Sheet'!AV23</f>
        <v>0</v>
      </c>
      <c r="AJ26" s="606">
        <f>'Master Sheet'!BJ23</f>
        <v>0</v>
      </c>
      <c r="AK26" s="606">
        <f>'Master Sheet'!BX23</f>
        <v>0</v>
      </c>
      <c r="AL26" s="602" t="str">
        <f t="shared" si="8"/>
        <v>Failed</v>
      </c>
      <c r="AM26" s="603">
        <f t="shared" si="9"/>
        <v>0</v>
      </c>
      <c r="AN26" s="601"/>
      <c r="AO26" s="601"/>
      <c r="AP26" s="601"/>
      <c r="AQ26" s="601"/>
      <c r="AR26" s="601"/>
      <c r="AS26" s="602" t="str">
        <f t="shared" si="10"/>
        <v>Failed</v>
      </c>
      <c r="AT26" s="603">
        <f t="shared" si="11"/>
        <v>0</v>
      </c>
      <c r="AU26" s="601"/>
      <c r="AV26" s="601"/>
      <c r="AW26" s="601"/>
      <c r="AX26" s="601"/>
      <c r="AY26" s="601"/>
      <c r="AZ26" s="602" t="str">
        <f t="shared" si="12"/>
        <v>Failed</v>
      </c>
      <c r="BA26" s="603">
        <f t="shared" si="13"/>
        <v>0</v>
      </c>
      <c r="BB26" s="601"/>
      <c r="BC26" s="601"/>
      <c r="BD26" s="601"/>
      <c r="BE26" s="601"/>
      <c r="BF26" s="601"/>
      <c r="BG26" s="602" t="str">
        <f t="shared" si="14"/>
        <v>Failed</v>
      </c>
      <c r="BH26" s="603">
        <f t="shared" si="15"/>
        <v>0</v>
      </c>
      <c r="BI26" s="606"/>
      <c r="BJ26" s="606"/>
      <c r="BK26" s="606"/>
      <c r="BL26" s="606"/>
      <c r="BM26" s="606"/>
      <c r="BN26" s="602" t="str">
        <f t="shared" si="16"/>
        <v>Failed</v>
      </c>
      <c r="BO26" s="603">
        <f t="shared" si="17"/>
        <v>0</v>
      </c>
      <c r="BP26" s="606"/>
      <c r="BQ26" s="606"/>
      <c r="BR26" s="606"/>
      <c r="BS26" s="606"/>
      <c r="BT26" s="606"/>
      <c r="BU26" s="602" t="str">
        <f t="shared" si="18"/>
        <v>Failed</v>
      </c>
      <c r="BV26" s="603">
        <f t="shared" si="19"/>
        <v>0</v>
      </c>
      <c r="BW26" s="606"/>
      <c r="BX26" s="606"/>
      <c r="BY26" s="606"/>
      <c r="BZ26" s="606"/>
      <c r="CA26" s="606"/>
      <c r="CB26" s="602" t="str">
        <f t="shared" si="20"/>
        <v>Failed</v>
      </c>
      <c r="CC26" s="603">
        <f t="shared" si="21"/>
        <v>0</v>
      </c>
      <c r="CD26" s="606"/>
      <c r="CE26" s="606"/>
      <c r="CF26" s="606"/>
      <c r="CG26" s="606"/>
      <c r="CH26" s="606"/>
      <c r="CI26" s="602" t="str">
        <f t="shared" si="22"/>
        <v>Failed</v>
      </c>
      <c r="CJ26" s="603">
        <f t="shared" si="23"/>
        <v>0</v>
      </c>
      <c r="CK26" s="603"/>
      <c r="CL26" s="603"/>
      <c r="CM26" s="603"/>
      <c r="CN26" s="603"/>
      <c r="CO26" s="603"/>
      <c r="CP26" s="603"/>
      <c r="CQ26" s="603"/>
      <c r="CR26" s="603"/>
      <c r="CS26" s="603"/>
      <c r="CT26" s="603"/>
      <c r="CU26" s="603"/>
      <c r="CV26" s="603"/>
      <c r="CW26" s="603"/>
      <c r="CX26" s="606"/>
      <c r="CY26" s="606"/>
      <c r="CZ26" s="606"/>
      <c r="DA26" s="606"/>
      <c r="DB26" s="606"/>
      <c r="DC26" s="602"/>
    </row>
    <row r="27" spans="1:107" s="373" customFormat="1" ht="14.25" customHeight="1">
      <c r="A27" s="600">
        <v>18</v>
      </c>
      <c r="B27" s="357" t="str">
        <f>CustomizedSchReg!C24</f>
        <v>UNAS</v>
      </c>
      <c r="C27" s="357" t="str">
        <f>CustomizedSchReg!D24</f>
        <v>Rojen John</v>
      </c>
      <c r="D27" s="358" t="str">
        <f>CustomizedSchReg!F24</f>
        <v>C.</v>
      </c>
      <c r="E27" s="601"/>
      <c r="F27" s="601"/>
      <c r="G27" s="601"/>
      <c r="H27" s="601"/>
      <c r="I27" s="601"/>
      <c r="J27" s="602" t="str">
        <f t="shared" si="0"/>
        <v>Failed</v>
      </c>
      <c r="K27" s="603">
        <f t="shared" si="1"/>
        <v>0</v>
      </c>
      <c r="L27" s="604"/>
      <c r="M27" s="604"/>
      <c r="N27" s="604"/>
      <c r="O27" s="604"/>
      <c r="P27" s="604"/>
      <c r="Q27" s="602" t="str">
        <f t="shared" si="2"/>
        <v>Failed</v>
      </c>
      <c r="R27" s="603">
        <f t="shared" si="3"/>
        <v>0</v>
      </c>
      <c r="S27" s="605"/>
      <c r="T27" s="605"/>
      <c r="U27" s="605"/>
      <c r="V27" s="605"/>
      <c r="W27" s="605"/>
      <c r="X27" s="602" t="str">
        <f t="shared" si="4"/>
        <v>Failed</v>
      </c>
      <c r="Y27" s="603">
        <f t="shared" si="5"/>
        <v>0</v>
      </c>
      <c r="Z27" s="601"/>
      <c r="AA27" s="601"/>
      <c r="AB27" s="601"/>
      <c r="AC27" s="601"/>
      <c r="AD27" s="601"/>
      <c r="AE27" s="602" t="str">
        <f t="shared" si="6"/>
        <v>Failed</v>
      </c>
      <c r="AF27" s="603">
        <f t="shared" si="7"/>
        <v>0</v>
      </c>
      <c r="AG27" s="606">
        <f>'Master Sheet'!T24</f>
        <v>0</v>
      </c>
      <c r="AH27" s="606">
        <f>'Master Sheet'!AH24</f>
        <v>0</v>
      </c>
      <c r="AI27" s="606">
        <f>'Master Sheet'!AV24</f>
        <v>0</v>
      </c>
      <c r="AJ27" s="606">
        <f>'Master Sheet'!BJ24</f>
        <v>0</v>
      </c>
      <c r="AK27" s="606">
        <f>'Master Sheet'!BX24</f>
        <v>0</v>
      </c>
      <c r="AL27" s="602" t="str">
        <f t="shared" si="8"/>
        <v>Failed</v>
      </c>
      <c r="AM27" s="603">
        <f t="shared" si="9"/>
        <v>0</v>
      </c>
      <c r="AN27" s="601"/>
      <c r="AO27" s="601"/>
      <c r="AP27" s="601"/>
      <c r="AQ27" s="601"/>
      <c r="AR27" s="601"/>
      <c r="AS27" s="602" t="str">
        <f t="shared" si="10"/>
        <v>Failed</v>
      </c>
      <c r="AT27" s="603">
        <f t="shared" si="11"/>
        <v>0</v>
      </c>
      <c r="AU27" s="601"/>
      <c r="AV27" s="601"/>
      <c r="AW27" s="601"/>
      <c r="AX27" s="601"/>
      <c r="AY27" s="601"/>
      <c r="AZ27" s="602" t="str">
        <f t="shared" si="12"/>
        <v>Failed</v>
      </c>
      <c r="BA27" s="603">
        <f t="shared" si="13"/>
        <v>0</v>
      </c>
      <c r="BB27" s="601"/>
      <c r="BC27" s="601"/>
      <c r="BD27" s="601"/>
      <c r="BE27" s="601"/>
      <c r="BF27" s="601"/>
      <c r="BG27" s="602" t="str">
        <f t="shared" si="14"/>
        <v>Failed</v>
      </c>
      <c r="BH27" s="603">
        <f t="shared" si="15"/>
        <v>0</v>
      </c>
      <c r="BI27" s="606"/>
      <c r="BJ27" s="606"/>
      <c r="BK27" s="606"/>
      <c r="BL27" s="606"/>
      <c r="BM27" s="606"/>
      <c r="BN27" s="602" t="str">
        <f t="shared" si="16"/>
        <v>Failed</v>
      </c>
      <c r="BO27" s="603">
        <f t="shared" si="17"/>
        <v>0</v>
      </c>
      <c r="BP27" s="606"/>
      <c r="BQ27" s="606"/>
      <c r="BR27" s="606"/>
      <c r="BS27" s="606"/>
      <c r="BT27" s="606"/>
      <c r="BU27" s="602" t="str">
        <f t="shared" si="18"/>
        <v>Failed</v>
      </c>
      <c r="BV27" s="603">
        <f t="shared" si="19"/>
        <v>0</v>
      </c>
      <c r="BW27" s="606"/>
      <c r="BX27" s="606"/>
      <c r="BY27" s="606"/>
      <c r="BZ27" s="606"/>
      <c r="CA27" s="606"/>
      <c r="CB27" s="602" t="str">
        <f t="shared" si="20"/>
        <v>Failed</v>
      </c>
      <c r="CC27" s="603">
        <f t="shared" si="21"/>
        <v>0</v>
      </c>
      <c r="CD27" s="606"/>
      <c r="CE27" s="606"/>
      <c r="CF27" s="606"/>
      <c r="CG27" s="606"/>
      <c r="CH27" s="606"/>
      <c r="CI27" s="602" t="str">
        <f t="shared" si="22"/>
        <v>Failed</v>
      </c>
      <c r="CJ27" s="603">
        <f t="shared" si="23"/>
        <v>0</v>
      </c>
      <c r="CK27" s="603"/>
      <c r="CL27" s="603"/>
      <c r="CM27" s="603"/>
      <c r="CN27" s="603"/>
      <c r="CO27" s="603"/>
      <c r="CP27" s="603"/>
      <c r="CQ27" s="603"/>
      <c r="CR27" s="603"/>
      <c r="CS27" s="603"/>
      <c r="CT27" s="603"/>
      <c r="CU27" s="603"/>
      <c r="CV27" s="603"/>
      <c r="CW27" s="603"/>
      <c r="CX27" s="606"/>
      <c r="CY27" s="606"/>
      <c r="CZ27" s="606"/>
      <c r="DA27" s="606"/>
      <c r="DB27" s="606"/>
      <c r="DC27" s="602"/>
    </row>
    <row r="28" spans="1:107" s="373" customFormat="1" ht="14.25" customHeight="1">
      <c r="A28" s="600">
        <v>19</v>
      </c>
      <c r="B28" s="357">
        <f>CustomizedSchReg!C25</f>
        <v>0</v>
      </c>
      <c r="C28" s="357">
        <f>CustomizedSchReg!D25</f>
        <v>0</v>
      </c>
      <c r="D28" s="358">
        <f>CustomizedSchReg!F25</f>
        <v>0</v>
      </c>
      <c r="E28" s="601"/>
      <c r="F28" s="601"/>
      <c r="G28" s="601"/>
      <c r="H28" s="601"/>
      <c r="I28" s="601"/>
      <c r="J28" s="602" t="str">
        <f t="shared" si="0"/>
        <v>Failed</v>
      </c>
      <c r="K28" s="603">
        <f t="shared" si="1"/>
        <v>0</v>
      </c>
      <c r="L28" s="604"/>
      <c r="M28" s="604"/>
      <c r="N28" s="604"/>
      <c r="O28" s="604"/>
      <c r="P28" s="604"/>
      <c r="Q28" s="602" t="str">
        <f t="shared" si="2"/>
        <v>Failed</v>
      </c>
      <c r="R28" s="603">
        <f t="shared" si="3"/>
        <v>0</v>
      </c>
      <c r="S28" s="605"/>
      <c r="T28" s="605"/>
      <c r="U28" s="605"/>
      <c r="V28" s="605"/>
      <c r="W28" s="605"/>
      <c r="X28" s="602" t="str">
        <f t="shared" si="4"/>
        <v>Failed</v>
      </c>
      <c r="Y28" s="603">
        <f t="shared" si="5"/>
        <v>0</v>
      </c>
      <c r="Z28" s="601"/>
      <c r="AA28" s="601"/>
      <c r="AB28" s="601"/>
      <c r="AC28" s="601"/>
      <c r="AD28" s="601"/>
      <c r="AE28" s="602" t="str">
        <f t="shared" si="6"/>
        <v>Failed</v>
      </c>
      <c r="AF28" s="603">
        <f t="shared" si="7"/>
        <v>0</v>
      </c>
      <c r="AG28" s="606">
        <f>'Master Sheet'!T25</f>
        <v>0</v>
      </c>
      <c r="AH28" s="606">
        <f>'Master Sheet'!AH25</f>
        <v>0</v>
      </c>
      <c r="AI28" s="606">
        <f>'Master Sheet'!AV25</f>
        <v>0</v>
      </c>
      <c r="AJ28" s="606">
        <f>'Master Sheet'!BJ25</f>
        <v>0</v>
      </c>
      <c r="AK28" s="606">
        <f>'Master Sheet'!BX25</f>
        <v>0</v>
      </c>
      <c r="AL28" s="602" t="str">
        <f t="shared" si="8"/>
        <v>Failed</v>
      </c>
      <c r="AM28" s="603">
        <f t="shared" si="9"/>
        <v>0</v>
      </c>
      <c r="AN28" s="601"/>
      <c r="AO28" s="601"/>
      <c r="AP28" s="601"/>
      <c r="AQ28" s="601"/>
      <c r="AR28" s="601"/>
      <c r="AS28" s="602" t="str">
        <f t="shared" si="10"/>
        <v>Failed</v>
      </c>
      <c r="AT28" s="603">
        <f t="shared" si="11"/>
        <v>0</v>
      </c>
      <c r="AU28" s="601"/>
      <c r="AV28" s="601"/>
      <c r="AW28" s="601"/>
      <c r="AX28" s="601"/>
      <c r="AY28" s="601"/>
      <c r="AZ28" s="602" t="str">
        <f t="shared" si="12"/>
        <v>Failed</v>
      </c>
      <c r="BA28" s="603">
        <f t="shared" si="13"/>
        <v>0</v>
      </c>
      <c r="BB28" s="601"/>
      <c r="BC28" s="601"/>
      <c r="BD28" s="601"/>
      <c r="BE28" s="601"/>
      <c r="BF28" s="601"/>
      <c r="BG28" s="602" t="str">
        <f t="shared" si="14"/>
        <v>Failed</v>
      </c>
      <c r="BH28" s="603">
        <f t="shared" si="15"/>
        <v>0</v>
      </c>
      <c r="BI28" s="606"/>
      <c r="BJ28" s="606"/>
      <c r="BK28" s="606"/>
      <c r="BL28" s="606"/>
      <c r="BM28" s="606"/>
      <c r="BN28" s="602" t="str">
        <f t="shared" si="16"/>
        <v>Failed</v>
      </c>
      <c r="BO28" s="603">
        <f t="shared" si="17"/>
        <v>0</v>
      </c>
      <c r="BP28" s="606"/>
      <c r="BQ28" s="606"/>
      <c r="BR28" s="606"/>
      <c r="BS28" s="606"/>
      <c r="BT28" s="606"/>
      <c r="BU28" s="602" t="str">
        <f t="shared" si="18"/>
        <v>Failed</v>
      </c>
      <c r="BV28" s="603">
        <f t="shared" si="19"/>
        <v>0</v>
      </c>
      <c r="BW28" s="606"/>
      <c r="BX28" s="606"/>
      <c r="BY28" s="606"/>
      <c r="BZ28" s="606"/>
      <c r="CA28" s="606"/>
      <c r="CB28" s="602" t="str">
        <f t="shared" si="20"/>
        <v>Failed</v>
      </c>
      <c r="CC28" s="603">
        <f t="shared" si="21"/>
        <v>0</v>
      </c>
      <c r="CD28" s="606"/>
      <c r="CE28" s="606"/>
      <c r="CF28" s="606"/>
      <c r="CG28" s="606"/>
      <c r="CH28" s="606"/>
      <c r="CI28" s="602" t="str">
        <f t="shared" si="22"/>
        <v>Failed</v>
      </c>
      <c r="CJ28" s="603">
        <f t="shared" si="23"/>
        <v>0</v>
      </c>
      <c r="CK28" s="603"/>
      <c r="CL28" s="603"/>
      <c r="CM28" s="603"/>
      <c r="CN28" s="603"/>
      <c r="CO28" s="603"/>
      <c r="CP28" s="603"/>
      <c r="CQ28" s="603"/>
      <c r="CR28" s="603"/>
      <c r="CS28" s="603"/>
      <c r="CT28" s="603"/>
      <c r="CU28" s="603"/>
      <c r="CV28" s="603"/>
      <c r="CW28" s="603"/>
      <c r="CX28" s="606"/>
      <c r="CY28" s="606"/>
      <c r="CZ28" s="606"/>
      <c r="DA28" s="606"/>
      <c r="DB28" s="606"/>
      <c r="DC28" s="602"/>
    </row>
    <row r="29" spans="1:107" s="373" customFormat="1" ht="14.25" customHeight="1">
      <c r="A29" s="600">
        <v>20</v>
      </c>
      <c r="B29" s="357">
        <f>CustomizedSchReg!C26</f>
        <v>0</v>
      </c>
      <c r="C29" s="357">
        <f>CustomizedSchReg!D26</f>
        <v>0</v>
      </c>
      <c r="D29" s="358">
        <f>CustomizedSchReg!F26</f>
        <v>0</v>
      </c>
      <c r="E29" s="601"/>
      <c r="F29" s="601"/>
      <c r="G29" s="601"/>
      <c r="H29" s="601"/>
      <c r="I29" s="601"/>
      <c r="J29" s="602" t="str">
        <f t="shared" si="0"/>
        <v>Failed</v>
      </c>
      <c r="K29" s="603">
        <f t="shared" si="1"/>
        <v>0</v>
      </c>
      <c r="L29" s="604"/>
      <c r="M29" s="604"/>
      <c r="N29" s="604"/>
      <c r="O29" s="604"/>
      <c r="P29" s="604"/>
      <c r="Q29" s="602" t="str">
        <f t="shared" si="2"/>
        <v>Failed</v>
      </c>
      <c r="R29" s="603">
        <f t="shared" si="3"/>
        <v>0</v>
      </c>
      <c r="S29" s="605"/>
      <c r="T29" s="605"/>
      <c r="U29" s="605"/>
      <c r="V29" s="605"/>
      <c r="W29" s="605"/>
      <c r="X29" s="602" t="str">
        <f t="shared" si="4"/>
        <v>Failed</v>
      </c>
      <c r="Y29" s="603">
        <f t="shared" si="5"/>
        <v>0</v>
      </c>
      <c r="Z29" s="601"/>
      <c r="AA29" s="601"/>
      <c r="AB29" s="601"/>
      <c r="AC29" s="601"/>
      <c r="AD29" s="601"/>
      <c r="AE29" s="602" t="str">
        <f t="shared" si="6"/>
        <v>Failed</v>
      </c>
      <c r="AF29" s="603">
        <f t="shared" si="7"/>
        <v>0</v>
      </c>
      <c r="AG29" s="606">
        <f>'Master Sheet'!T26</f>
        <v>0</v>
      </c>
      <c r="AH29" s="606">
        <f>'Master Sheet'!AH26</f>
        <v>0</v>
      </c>
      <c r="AI29" s="606">
        <f>'Master Sheet'!AV26</f>
        <v>0</v>
      </c>
      <c r="AJ29" s="606">
        <f>'Master Sheet'!BJ26</f>
        <v>0</v>
      </c>
      <c r="AK29" s="606">
        <f>'Master Sheet'!BX26</f>
        <v>0</v>
      </c>
      <c r="AL29" s="602" t="str">
        <f t="shared" si="8"/>
        <v>Failed</v>
      </c>
      <c r="AM29" s="603">
        <f t="shared" si="9"/>
        <v>0</v>
      </c>
      <c r="AN29" s="601"/>
      <c r="AO29" s="601"/>
      <c r="AP29" s="601"/>
      <c r="AQ29" s="601"/>
      <c r="AR29" s="601"/>
      <c r="AS29" s="602" t="str">
        <f t="shared" si="10"/>
        <v>Failed</v>
      </c>
      <c r="AT29" s="603">
        <f t="shared" si="11"/>
        <v>0</v>
      </c>
      <c r="AU29" s="601"/>
      <c r="AV29" s="601"/>
      <c r="AW29" s="601"/>
      <c r="AX29" s="601"/>
      <c r="AY29" s="601"/>
      <c r="AZ29" s="602" t="str">
        <f t="shared" si="12"/>
        <v>Failed</v>
      </c>
      <c r="BA29" s="603">
        <f t="shared" si="13"/>
        <v>0</v>
      </c>
      <c r="BB29" s="601"/>
      <c r="BC29" s="601"/>
      <c r="BD29" s="601"/>
      <c r="BE29" s="601"/>
      <c r="BF29" s="601"/>
      <c r="BG29" s="602" t="str">
        <f t="shared" si="14"/>
        <v>Failed</v>
      </c>
      <c r="BH29" s="603">
        <f t="shared" si="15"/>
        <v>0</v>
      </c>
      <c r="BI29" s="606"/>
      <c r="BJ29" s="606"/>
      <c r="BK29" s="606"/>
      <c r="BL29" s="606"/>
      <c r="BM29" s="606"/>
      <c r="BN29" s="602" t="str">
        <f t="shared" si="16"/>
        <v>Failed</v>
      </c>
      <c r="BO29" s="603">
        <f t="shared" si="17"/>
        <v>0</v>
      </c>
      <c r="BP29" s="606"/>
      <c r="BQ29" s="606"/>
      <c r="BR29" s="606"/>
      <c r="BS29" s="606"/>
      <c r="BT29" s="606"/>
      <c r="BU29" s="602" t="str">
        <f t="shared" si="18"/>
        <v>Failed</v>
      </c>
      <c r="BV29" s="603">
        <f t="shared" si="19"/>
        <v>0</v>
      </c>
      <c r="BW29" s="606"/>
      <c r="BX29" s="606"/>
      <c r="BY29" s="606"/>
      <c r="BZ29" s="606"/>
      <c r="CA29" s="606"/>
      <c r="CB29" s="602" t="str">
        <f t="shared" si="20"/>
        <v>Failed</v>
      </c>
      <c r="CC29" s="603">
        <f t="shared" si="21"/>
        <v>0</v>
      </c>
      <c r="CD29" s="606"/>
      <c r="CE29" s="606"/>
      <c r="CF29" s="606"/>
      <c r="CG29" s="606"/>
      <c r="CH29" s="606"/>
      <c r="CI29" s="602" t="str">
        <f t="shared" si="22"/>
        <v>Failed</v>
      </c>
      <c r="CJ29" s="603">
        <f t="shared" si="23"/>
        <v>0</v>
      </c>
      <c r="CK29" s="603"/>
      <c r="CL29" s="603"/>
      <c r="CM29" s="603"/>
      <c r="CN29" s="603"/>
      <c r="CO29" s="603"/>
      <c r="CP29" s="603"/>
      <c r="CQ29" s="603"/>
      <c r="CR29" s="603"/>
      <c r="CS29" s="603"/>
      <c r="CT29" s="603"/>
      <c r="CU29" s="603"/>
      <c r="CV29" s="603"/>
      <c r="CW29" s="603"/>
      <c r="CX29" s="606"/>
      <c r="CY29" s="606"/>
      <c r="CZ29" s="606"/>
      <c r="DA29" s="606"/>
      <c r="DB29" s="606"/>
      <c r="DC29" s="602"/>
    </row>
    <row r="30" spans="1:107" s="373" customFormat="1" ht="14.25" customHeight="1">
      <c r="A30" s="600">
        <v>21</v>
      </c>
      <c r="B30" s="357">
        <f>CustomizedSchReg!C27</f>
        <v>0</v>
      </c>
      <c r="C30" s="357">
        <f>CustomizedSchReg!D27</f>
        <v>0</v>
      </c>
      <c r="D30" s="358">
        <f>CustomizedSchReg!F27</f>
        <v>0</v>
      </c>
      <c r="E30" s="601"/>
      <c r="F30" s="601"/>
      <c r="G30" s="601"/>
      <c r="H30" s="601"/>
      <c r="I30" s="601"/>
      <c r="J30" s="602" t="str">
        <f t="shared" si="0"/>
        <v>Failed</v>
      </c>
      <c r="K30" s="603">
        <f t="shared" si="1"/>
        <v>0</v>
      </c>
      <c r="L30" s="604"/>
      <c r="M30" s="604"/>
      <c r="N30" s="604"/>
      <c r="O30" s="604"/>
      <c r="P30" s="604"/>
      <c r="Q30" s="602" t="str">
        <f t="shared" si="2"/>
        <v>Failed</v>
      </c>
      <c r="R30" s="603">
        <f t="shared" si="3"/>
        <v>0</v>
      </c>
      <c r="S30" s="605"/>
      <c r="T30" s="605"/>
      <c r="U30" s="605"/>
      <c r="V30" s="605"/>
      <c r="W30" s="605"/>
      <c r="X30" s="602" t="str">
        <f t="shared" si="4"/>
        <v>Failed</v>
      </c>
      <c r="Y30" s="603">
        <f t="shared" si="5"/>
        <v>0</v>
      </c>
      <c r="Z30" s="601"/>
      <c r="AA30" s="601"/>
      <c r="AB30" s="601"/>
      <c r="AC30" s="601"/>
      <c r="AD30" s="601"/>
      <c r="AE30" s="602" t="str">
        <f t="shared" si="6"/>
        <v>Failed</v>
      </c>
      <c r="AF30" s="603">
        <f t="shared" si="7"/>
        <v>0</v>
      </c>
      <c r="AG30" s="606">
        <f>'Master Sheet'!T27</f>
        <v>0</v>
      </c>
      <c r="AH30" s="606">
        <f>'Master Sheet'!AH27</f>
        <v>0</v>
      </c>
      <c r="AI30" s="606">
        <f>'Master Sheet'!AV27</f>
        <v>0</v>
      </c>
      <c r="AJ30" s="606">
        <f>'Master Sheet'!BJ27</f>
        <v>0</v>
      </c>
      <c r="AK30" s="606">
        <f>'Master Sheet'!BX27</f>
        <v>0</v>
      </c>
      <c r="AL30" s="602" t="str">
        <f t="shared" si="8"/>
        <v>Failed</v>
      </c>
      <c r="AM30" s="603">
        <f t="shared" si="9"/>
        <v>0</v>
      </c>
      <c r="AN30" s="601"/>
      <c r="AO30" s="601"/>
      <c r="AP30" s="601"/>
      <c r="AQ30" s="601"/>
      <c r="AR30" s="601"/>
      <c r="AS30" s="602" t="str">
        <f t="shared" si="10"/>
        <v>Failed</v>
      </c>
      <c r="AT30" s="603">
        <f t="shared" si="11"/>
        <v>0</v>
      </c>
      <c r="AU30" s="601"/>
      <c r="AV30" s="601"/>
      <c r="AW30" s="601"/>
      <c r="AX30" s="601"/>
      <c r="AY30" s="601"/>
      <c r="AZ30" s="602" t="str">
        <f t="shared" si="12"/>
        <v>Failed</v>
      </c>
      <c r="BA30" s="603">
        <f t="shared" si="13"/>
        <v>0</v>
      </c>
      <c r="BB30" s="601"/>
      <c r="BC30" s="601"/>
      <c r="BD30" s="601"/>
      <c r="BE30" s="601"/>
      <c r="BF30" s="601"/>
      <c r="BG30" s="602" t="str">
        <f t="shared" si="14"/>
        <v>Failed</v>
      </c>
      <c r="BH30" s="603">
        <f t="shared" si="15"/>
        <v>0</v>
      </c>
      <c r="BI30" s="606"/>
      <c r="BJ30" s="606"/>
      <c r="BK30" s="606"/>
      <c r="BL30" s="606"/>
      <c r="BM30" s="606"/>
      <c r="BN30" s="602" t="str">
        <f t="shared" si="16"/>
        <v>Failed</v>
      </c>
      <c r="BO30" s="603">
        <f t="shared" si="17"/>
        <v>0</v>
      </c>
      <c r="BP30" s="606"/>
      <c r="BQ30" s="606"/>
      <c r="BR30" s="606"/>
      <c r="BS30" s="606"/>
      <c r="BT30" s="606"/>
      <c r="BU30" s="602" t="str">
        <f t="shared" si="18"/>
        <v>Failed</v>
      </c>
      <c r="BV30" s="603">
        <f t="shared" si="19"/>
        <v>0</v>
      </c>
      <c r="BW30" s="606"/>
      <c r="BX30" s="606"/>
      <c r="BY30" s="606"/>
      <c r="BZ30" s="606"/>
      <c r="CA30" s="606"/>
      <c r="CB30" s="602" t="str">
        <f t="shared" si="20"/>
        <v>Failed</v>
      </c>
      <c r="CC30" s="603">
        <f t="shared" si="21"/>
        <v>0</v>
      </c>
      <c r="CD30" s="606"/>
      <c r="CE30" s="606"/>
      <c r="CF30" s="606"/>
      <c r="CG30" s="606"/>
      <c r="CH30" s="606"/>
      <c r="CI30" s="602" t="str">
        <f t="shared" si="22"/>
        <v>Failed</v>
      </c>
      <c r="CJ30" s="603">
        <f t="shared" si="23"/>
        <v>0</v>
      </c>
      <c r="CK30" s="603"/>
      <c r="CL30" s="603"/>
      <c r="CM30" s="603"/>
      <c r="CN30" s="603"/>
      <c r="CO30" s="603"/>
      <c r="CP30" s="603"/>
      <c r="CQ30" s="603"/>
      <c r="CR30" s="603"/>
      <c r="CS30" s="603"/>
      <c r="CT30" s="603"/>
      <c r="CU30" s="603"/>
      <c r="CV30" s="603"/>
      <c r="CW30" s="603"/>
      <c r="CX30" s="606"/>
      <c r="CY30" s="606"/>
      <c r="CZ30" s="606"/>
      <c r="DA30" s="606"/>
      <c r="DB30" s="606"/>
      <c r="DC30" s="602"/>
    </row>
    <row r="31" spans="1:107" s="373" customFormat="1" ht="14.25" customHeight="1">
      <c r="A31" s="600">
        <v>22</v>
      </c>
      <c r="B31" s="357">
        <f>CustomizedSchReg!C28</f>
        <v>0</v>
      </c>
      <c r="C31" s="357">
        <f>CustomizedSchReg!D28</f>
        <v>0</v>
      </c>
      <c r="D31" s="358">
        <f>CustomizedSchReg!F28</f>
        <v>0</v>
      </c>
      <c r="E31" s="601"/>
      <c r="F31" s="601"/>
      <c r="G31" s="601"/>
      <c r="H31" s="601"/>
      <c r="I31" s="601"/>
      <c r="J31" s="602" t="str">
        <f t="shared" si="0"/>
        <v>Failed</v>
      </c>
      <c r="K31" s="603">
        <f t="shared" si="1"/>
        <v>0</v>
      </c>
      <c r="L31" s="604"/>
      <c r="M31" s="604"/>
      <c r="N31" s="604"/>
      <c r="O31" s="604"/>
      <c r="P31" s="604"/>
      <c r="Q31" s="602" t="str">
        <f t="shared" si="2"/>
        <v>Failed</v>
      </c>
      <c r="R31" s="603">
        <f t="shared" si="3"/>
        <v>0</v>
      </c>
      <c r="S31" s="605"/>
      <c r="T31" s="605"/>
      <c r="U31" s="605"/>
      <c r="V31" s="605"/>
      <c r="W31" s="605"/>
      <c r="X31" s="602" t="str">
        <f t="shared" si="4"/>
        <v>Failed</v>
      </c>
      <c r="Y31" s="603">
        <f t="shared" si="5"/>
        <v>0</v>
      </c>
      <c r="Z31" s="601"/>
      <c r="AA31" s="601"/>
      <c r="AB31" s="601"/>
      <c r="AC31" s="601"/>
      <c r="AD31" s="601"/>
      <c r="AE31" s="602" t="str">
        <f t="shared" si="6"/>
        <v>Failed</v>
      </c>
      <c r="AF31" s="603">
        <f t="shared" si="7"/>
        <v>0</v>
      </c>
      <c r="AG31" s="606">
        <f>'Master Sheet'!T28</f>
        <v>0</v>
      </c>
      <c r="AH31" s="606">
        <f>'Master Sheet'!AH28</f>
        <v>0</v>
      </c>
      <c r="AI31" s="606">
        <f>'Master Sheet'!AV28</f>
        <v>0</v>
      </c>
      <c r="AJ31" s="606">
        <f>'Master Sheet'!BJ28</f>
        <v>0</v>
      </c>
      <c r="AK31" s="606">
        <f>'Master Sheet'!BX28</f>
        <v>0</v>
      </c>
      <c r="AL31" s="602" t="str">
        <f t="shared" si="8"/>
        <v>Failed</v>
      </c>
      <c r="AM31" s="603">
        <f t="shared" si="9"/>
        <v>0</v>
      </c>
      <c r="AN31" s="601"/>
      <c r="AO31" s="601"/>
      <c r="AP31" s="601"/>
      <c r="AQ31" s="601"/>
      <c r="AR31" s="601"/>
      <c r="AS31" s="602" t="str">
        <f t="shared" si="10"/>
        <v>Failed</v>
      </c>
      <c r="AT31" s="603">
        <f t="shared" si="11"/>
        <v>0</v>
      </c>
      <c r="AU31" s="601"/>
      <c r="AV31" s="601"/>
      <c r="AW31" s="601"/>
      <c r="AX31" s="601"/>
      <c r="AY31" s="601"/>
      <c r="AZ31" s="602" t="str">
        <f t="shared" si="12"/>
        <v>Failed</v>
      </c>
      <c r="BA31" s="603">
        <f t="shared" si="13"/>
        <v>0</v>
      </c>
      <c r="BB31" s="601"/>
      <c r="BC31" s="601"/>
      <c r="BD31" s="601"/>
      <c r="BE31" s="601"/>
      <c r="BF31" s="601"/>
      <c r="BG31" s="602" t="str">
        <f t="shared" si="14"/>
        <v>Failed</v>
      </c>
      <c r="BH31" s="603">
        <f t="shared" si="15"/>
        <v>0</v>
      </c>
      <c r="BI31" s="606"/>
      <c r="BJ31" s="606"/>
      <c r="BK31" s="606"/>
      <c r="BL31" s="606"/>
      <c r="BM31" s="606"/>
      <c r="BN31" s="602" t="str">
        <f t="shared" si="16"/>
        <v>Failed</v>
      </c>
      <c r="BO31" s="603">
        <f t="shared" si="17"/>
        <v>0</v>
      </c>
      <c r="BP31" s="606"/>
      <c r="BQ31" s="606"/>
      <c r="BR31" s="606"/>
      <c r="BS31" s="606"/>
      <c r="BT31" s="606"/>
      <c r="BU31" s="602" t="str">
        <f t="shared" si="18"/>
        <v>Failed</v>
      </c>
      <c r="BV31" s="603">
        <f t="shared" si="19"/>
        <v>0</v>
      </c>
      <c r="BW31" s="606"/>
      <c r="BX31" s="606"/>
      <c r="BY31" s="606"/>
      <c r="BZ31" s="606"/>
      <c r="CA31" s="606"/>
      <c r="CB31" s="602" t="str">
        <f t="shared" si="20"/>
        <v>Failed</v>
      </c>
      <c r="CC31" s="603">
        <f t="shared" si="21"/>
        <v>0</v>
      </c>
      <c r="CD31" s="606"/>
      <c r="CE31" s="606"/>
      <c r="CF31" s="606"/>
      <c r="CG31" s="606"/>
      <c r="CH31" s="606"/>
      <c r="CI31" s="602" t="str">
        <f t="shared" si="22"/>
        <v>Failed</v>
      </c>
      <c r="CJ31" s="603">
        <f t="shared" si="23"/>
        <v>0</v>
      </c>
      <c r="CK31" s="603"/>
      <c r="CL31" s="603"/>
      <c r="CM31" s="603"/>
      <c r="CN31" s="603"/>
      <c r="CO31" s="603"/>
      <c r="CP31" s="603"/>
      <c r="CQ31" s="603"/>
      <c r="CR31" s="603"/>
      <c r="CS31" s="603"/>
      <c r="CT31" s="603"/>
      <c r="CU31" s="603"/>
      <c r="CV31" s="603"/>
      <c r="CW31" s="603"/>
      <c r="CX31" s="606"/>
      <c r="CY31" s="606"/>
      <c r="CZ31" s="606"/>
      <c r="DA31" s="606"/>
      <c r="DB31" s="606"/>
      <c r="DC31" s="602"/>
    </row>
    <row r="32" spans="1:107" s="373" customFormat="1" ht="14.25" customHeight="1">
      <c r="A32" s="600">
        <v>23</v>
      </c>
      <c r="B32" s="357">
        <f>CustomizedSchReg!C29</f>
        <v>0</v>
      </c>
      <c r="C32" s="357">
        <f>CustomizedSchReg!D29</f>
        <v>0</v>
      </c>
      <c r="D32" s="358">
        <f>CustomizedSchReg!F29</f>
        <v>0</v>
      </c>
      <c r="E32" s="601"/>
      <c r="F32" s="601"/>
      <c r="G32" s="601"/>
      <c r="H32" s="601"/>
      <c r="I32" s="601"/>
      <c r="J32" s="602" t="str">
        <f>IF(I32&gt;=74.5,"Passed","Failed")</f>
        <v>Failed</v>
      </c>
      <c r="K32" s="603">
        <f>(E32+F32+G32+H32)/4</f>
        <v>0</v>
      </c>
      <c r="L32" s="604"/>
      <c r="M32" s="604"/>
      <c r="N32" s="604"/>
      <c r="O32" s="604"/>
      <c r="P32" s="604"/>
      <c r="Q32" s="602" t="str">
        <f>IF(P32&gt;=74.5,"Passed","Failed")</f>
        <v>Failed</v>
      </c>
      <c r="R32" s="603">
        <f>(L32+M32+N32+O32)/4</f>
        <v>0</v>
      </c>
      <c r="S32" s="605"/>
      <c r="T32" s="605"/>
      <c r="U32" s="605"/>
      <c r="V32" s="605"/>
      <c r="W32" s="605"/>
      <c r="X32" s="602" t="str">
        <f>IF(W32&gt;=74.5,"Passed","Failed")</f>
        <v>Failed</v>
      </c>
      <c r="Y32" s="603">
        <f>(S32+T32+U32+V32)/4</f>
        <v>0</v>
      </c>
      <c r="Z32" s="601"/>
      <c r="AA32" s="601"/>
      <c r="AB32" s="601"/>
      <c r="AC32" s="601"/>
      <c r="AD32" s="601"/>
      <c r="AE32" s="602" t="str">
        <f>IF(AD32&gt;=74.5,"Passed","Failed")</f>
        <v>Failed</v>
      </c>
      <c r="AF32" s="603">
        <f>(Z32+AA32+AB32+AC32)/4</f>
        <v>0</v>
      </c>
      <c r="AG32" s="606">
        <f>'Master Sheet'!T29</f>
        <v>0</v>
      </c>
      <c r="AH32" s="606">
        <f>'Master Sheet'!AH29</f>
        <v>0</v>
      </c>
      <c r="AI32" s="606">
        <f>'Master Sheet'!AV29</f>
        <v>0</v>
      </c>
      <c r="AJ32" s="606">
        <f>'Master Sheet'!BJ29</f>
        <v>0</v>
      </c>
      <c r="AK32" s="606">
        <f>'Master Sheet'!BX29</f>
        <v>0</v>
      </c>
      <c r="AL32" s="602" t="str">
        <f>IF(AK32&gt;=74.5,"Passed","Failed")</f>
        <v>Failed</v>
      </c>
      <c r="AM32" s="603">
        <f>(AG32+AH32+AI32+AJ32)/4</f>
        <v>0</v>
      </c>
      <c r="AN32" s="601"/>
      <c r="AO32" s="601"/>
      <c r="AP32" s="601"/>
      <c r="AQ32" s="601"/>
      <c r="AR32" s="601"/>
      <c r="AS32" s="602" t="str">
        <f>IF(AR32&gt;=74.5,"Passed","Failed")</f>
        <v>Failed</v>
      </c>
      <c r="AT32" s="603">
        <f>(AN32+AO32+AP32+AQ32)/4</f>
        <v>0</v>
      </c>
      <c r="AU32" s="601"/>
      <c r="AV32" s="601"/>
      <c r="AW32" s="601"/>
      <c r="AX32" s="601"/>
      <c r="AY32" s="601"/>
      <c r="AZ32" s="602" t="str">
        <f>IF(AY32&gt;=74.5,"Passed","Failed")</f>
        <v>Failed</v>
      </c>
      <c r="BA32" s="603">
        <f>(AU32+AV32+AW32+AX32)/4</f>
        <v>0</v>
      </c>
      <c r="BB32" s="601"/>
      <c r="BC32" s="601"/>
      <c r="BD32" s="601"/>
      <c r="BE32" s="601"/>
      <c r="BF32" s="601"/>
      <c r="BG32" s="602" t="str">
        <f>IF(BF32&gt;=74.5,"Passed","Failed")</f>
        <v>Failed</v>
      </c>
      <c r="BH32" s="603">
        <f>(BB32+BC32+BD32+BE32)/4</f>
        <v>0</v>
      </c>
      <c r="BI32" s="606"/>
      <c r="BJ32" s="606"/>
      <c r="BK32" s="606"/>
      <c r="BL32" s="606"/>
      <c r="BM32" s="606"/>
      <c r="BN32" s="602" t="str">
        <f>IF(BM32&gt;=74.5,"Passed","Failed")</f>
        <v>Failed</v>
      </c>
      <c r="BO32" s="603">
        <f>(BI32+BJ32+BK32+BL32)/4</f>
        <v>0</v>
      </c>
      <c r="BP32" s="606"/>
      <c r="BQ32" s="606"/>
      <c r="BR32" s="606"/>
      <c r="BS32" s="606"/>
      <c r="BT32" s="606"/>
      <c r="BU32" s="602" t="str">
        <f>IF(BT32&gt;=74.5,"Passed","Failed")</f>
        <v>Failed</v>
      </c>
      <c r="BV32" s="603">
        <f>(BP32+BQ32+BR32+BS32)/4</f>
        <v>0</v>
      </c>
      <c r="BW32" s="606"/>
      <c r="BX32" s="606"/>
      <c r="BY32" s="606"/>
      <c r="BZ32" s="606"/>
      <c r="CA32" s="606"/>
      <c r="CB32" s="602" t="str">
        <f>IF(CA32&gt;=74.5,"Passed","Failed")</f>
        <v>Failed</v>
      </c>
      <c r="CC32" s="603">
        <f>(BW32+BX32+BY32+BZ32)/4</f>
        <v>0</v>
      </c>
      <c r="CD32" s="606"/>
      <c r="CE32" s="606"/>
      <c r="CF32" s="606"/>
      <c r="CG32" s="606"/>
      <c r="CH32" s="606"/>
      <c r="CI32" s="602" t="str">
        <f>IF(CH32&gt;=74.5,"Passed","Failed")</f>
        <v>Failed</v>
      </c>
      <c r="CJ32" s="603">
        <f>(CD32+CE32+CF32+CG32)/4</f>
        <v>0</v>
      </c>
      <c r="CK32" s="603"/>
      <c r="CL32" s="603"/>
      <c r="CM32" s="603"/>
      <c r="CN32" s="603"/>
      <c r="CO32" s="603"/>
      <c r="CP32" s="603"/>
      <c r="CQ32" s="603"/>
      <c r="CR32" s="603"/>
      <c r="CS32" s="603"/>
      <c r="CT32" s="603"/>
      <c r="CU32" s="603"/>
      <c r="CV32" s="603"/>
      <c r="CW32" s="603"/>
      <c r="CX32" s="606"/>
      <c r="CY32" s="606"/>
      <c r="CZ32" s="606"/>
      <c r="DA32" s="606"/>
      <c r="DB32" s="606"/>
      <c r="DC32" s="602"/>
    </row>
    <row r="33" spans="1:107" s="373" customFormat="1" ht="14.25" customHeight="1">
      <c r="A33" s="600">
        <v>24</v>
      </c>
      <c r="B33" s="357">
        <f>CustomizedSchReg!C30</f>
        <v>0</v>
      </c>
      <c r="C33" s="357">
        <f>CustomizedSchReg!D30</f>
        <v>0</v>
      </c>
      <c r="D33" s="358">
        <f>CustomizedSchReg!F30</f>
        <v>0</v>
      </c>
      <c r="E33" s="601"/>
      <c r="F33" s="601"/>
      <c r="G33" s="601"/>
      <c r="H33" s="601"/>
      <c r="I33" s="601"/>
      <c r="J33" s="602" t="str">
        <f>IF(I33&gt;=74.5,"Passed","Failed")</f>
        <v>Failed</v>
      </c>
      <c r="K33" s="603">
        <f>(E33+F33+G33+H33)/4</f>
        <v>0</v>
      </c>
      <c r="L33" s="604"/>
      <c r="M33" s="604"/>
      <c r="N33" s="604"/>
      <c r="O33" s="604"/>
      <c r="P33" s="604"/>
      <c r="Q33" s="602" t="str">
        <f>IF(P33&gt;=74.5,"Passed","Failed")</f>
        <v>Failed</v>
      </c>
      <c r="R33" s="603">
        <f>(L33+M33+N33+O33)/4</f>
        <v>0</v>
      </c>
      <c r="S33" s="605"/>
      <c r="T33" s="605"/>
      <c r="U33" s="605"/>
      <c r="V33" s="605"/>
      <c r="W33" s="605"/>
      <c r="X33" s="602" t="str">
        <f>IF(W33&gt;=74.5,"Passed","Failed")</f>
        <v>Failed</v>
      </c>
      <c r="Y33" s="603">
        <f>(S33+T33+U33+V33)/4</f>
        <v>0</v>
      </c>
      <c r="Z33" s="601"/>
      <c r="AA33" s="601"/>
      <c r="AB33" s="601"/>
      <c r="AC33" s="601"/>
      <c r="AD33" s="601"/>
      <c r="AE33" s="602" t="str">
        <f>IF(AD33&gt;=74.5,"Passed","Failed")</f>
        <v>Failed</v>
      </c>
      <c r="AF33" s="603">
        <f>(Z33+AA33+AB33+AC33)/4</f>
        <v>0</v>
      </c>
      <c r="AG33" s="606">
        <f>'Master Sheet'!T30</f>
        <v>0</v>
      </c>
      <c r="AH33" s="606">
        <f>'Master Sheet'!AH30</f>
        <v>0</v>
      </c>
      <c r="AI33" s="606">
        <f>'Master Sheet'!AV30</f>
        <v>0</v>
      </c>
      <c r="AJ33" s="606">
        <f>'Master Sheet'!BJ30</f>
        <v>0</v>
      </c>
      <c r="AK33" s="606">
        <f>'Master Sheet'!BX30</f>
        <v>0</v>
      </c>
      <c r="AL33" s="602" t="str">
        <f>IF(AK33&gt;=74.5,"Passed","Failed")</f>
        <v>Failed</v>
      </c>
      <c r="AM33" s="603">
        <f>(AG33+AH33+AI33+AJ33)/4</f>
        <v>0</v>
      </c>
      <c r="AN33" s="601"/>
      <c r="AO33" s="601"/>
      <c r="AP33" s="601"/>
      <c r="AQ33" s="601"/>
      <c r="AR33" s="601"/>
      <c r="AS33" s="602" t="str">
        <f>IF(AR33&gt;=74.5,"Passed","Failed")</f>
        <v>Failed</v>
      </c>
      <c r="AT33" s="603">
        <f>(AN33+AO33+AP33+AQ33)/4</f>
        <v>0</v>
      </c>
      <c r="AU33" s="601"/>
      <c r="AV33" s="601"/>
      <c r="AW33" s="601"/>
      <c r="AX33" s="601"/>
      <c r="AY33" s="601"/>
      <c r="AZ33" s="602" t="str">
        <f>IF(AY33&gt;=74.5,"Passed","Failed")</f>
        <v>Failed</v>
      </c>
      <c r="BA33" s="603">
        <f>(AU33+AV33+AW33+AX33)/4</f>
        <v>0</v>
      </c>
      <c r="BB33" s="601"/>
      <c r="BC33" s="601"/>
      <c r="BD33" s="601"/>
      <c r="BE33" s="601"/>
      <c r="BF33" s="601"/>
      <c r="BG33" s="602" t="str">
        <f>IF(BF33&gt;=74.5,"Passed","Failed")</f>
        <v>Failed</v>
      </c>
      <c r="BH33" s="603">
        <f>(BB33+BC33+BD33+BE33)/4</f>
        <v>0</v>
      </c>
      <c r="BI33" s="606"/>
      <c r="BJ33" s="606"/>
      <c r="BK33" s="606"/>
      <c r="BL33" s="606"/>
      <c r="BM33" s="606"/>
      <c r="BN33" s="602" t="str">
        <f>IF(BM33&gt;=74.5,"Passed","Failed")</f>
        <v>Failed</v>
      </c>
      <c r="BO33" s="603">
        <f>(BI33+BJ33+BK33+BL33)/4</f>
        <v>0</v>
      </c>
      <c r="BP33" s="606"/>
      <c r="BQ33" s="606"/>
      <c r="BR33" s="606"/>
      <c r="BS33" s="606"/>
      <c r="BT33" s="606"/>
      <c r="BU33" s="602" t="str">
        <f>IF(BT33&gt;=74.5,"Passed","Failed")</f>
        <v>Failed</v>
      </c>
      <c r="BV33" s="603">
        <f>(BP33+BQ33+BR33+BS33)/4</f>
        <v>0</v>
      </c>
      <c r="BW33" s="606"/>
      <c r="BX33" s="606"/>
      <c r="BY33" s="606"/>
      <c r="BZ33" s="606"/>
      <c r="CA33" s="606"/>
      <c r="CB33" s="602" t="str">
        <f>IF(CA33&gt;=74.5,"Passed","Failed")</f>
        <v>Failed</v>
      </c>
      <c r="CC33" s="603">
        <f>(BW33+BX33+BY33+BZ33)/4</f>
        <v>0</v>
      </c>
      <c r="CD33" s="606"/>
      <c r="CE33" s="606"/>
      <c r="CF33" s="606"/>
      <c r="CG33" s="606"/>
      <c r="CH33" s="606"/>
      <c r="CI33" s="602" t="str">
        <f>IF(CH33&gt;=74.5,"Passed","Failed")</f>
        <v>Failed</v>
      </c>
      <c r="CJ33" s="603">
        <f>(CD33+CE33+CF33+CG33)/4</f>
        <v>0</v>
      </c>
      <c r="CK33" s="603"/>
      <c r="CL33" s="603"/>
      <c r="CM33" s="603"/>
      <c r="CN33" s="603"/>
      <c r="CO33" s="603"/>
      <c r="CP33" s="603"/>
      <c r="CQ33" s="603"/>
      <c r="CR33" s="603"/>
      <c r="CS33" s="603"/>
      <c r="CT33" s="603"/>
      <c r="CU33" s="603"/>
      <c r="CV33" s="603"/>
      <c r="CW33" s="603"/>
      <c r="CX33" s="606"/>
      <c r="CY33" s="606"/>
      <c r="CZ33" s="606"/>
      <c r="DA33" s="606"/>
      <c r="DB33" s="606"/>
      <c r="DC33" s="602"/>
    </row>
    <row r="34" spans="1:107" s="373" customFormat="1" ht="14.25" customHeight="1" thickBot="1">
      <c r="A34" s="600">
        <v>25</v>
      </c>
      <c r="B34" s="357">
        <f>CustomizedSchReg!C31</f>
        <v>0</v>
      </c>
      <c r="C34" s="357">
        <f>CustomizedSchReg!D31</f>
        <v>0</v>
      </c>
      <c r="D34" s="358">
        <f>CustomizedSchReg!F31</f>
        <v>0</v>
      </c>
      <c r="E34" s="601"/>
      <c r="F34" s="601"/>
      <c r="G34" s="601"/>
      <c r="H34" s="601"/>
      <c r="I34" s="601"/>
      <c r="J34" s="602" t="str">
        <f>IF(I34&gt;=74.5,"Passed","Failed")</f>
        <v>Failed</v>
      </c>
      <c r="K34" s="603">
        <f>(E34+F34+G34+H34)/4</f>
        <v>0</v>
      </c>
      <c r="L34" s="604"/>
      <c r="M34" s="604"/>
      <c r="N34" s="604"/>
      <c r="O34" s="604"/>
      <c r="P34" s="604"/>
      <c r="Q34" s="602" t="str">
        <f>IF(P34&gt;=74.5,"Passed","Failed")</f>
        <v>Failed</v>
      </c>
      <c r="R34" s="603">
        <f>(L34+M34+N34+O34)/4</f>
        <v>0</v>
      </c>
      <c r="S34" s="605"/>
      <c r="T34" s="605"/>
      <c r="U34" s="605"/>
      <c r="V34" s="605"/>
      <c r="W34" s="605"/>
      <c r="X34" s="602" t="str">
        <f>IF(W34&gt;=74.5,"Passed","Failed")</f>
        <v>Failed</v>
      </c>
      <c r="Y34" s="603">
        <f>(S34+T34+U34+V34)/4</f>
        <v>0</v>
      </c>
      <c r="Z34" s="601"/>
      <c r="AA34" s="601"/>
      <c r="AB34" s="601"/>
      <c r="AC34" s="601"/>
      <c r="AD34" s="601"/>
      <c r="AE34" s="602" t="str">
        <f>IF(AD34&gt;=74.5,"Passed","Failed")</f>
        <v>Failed</v>
      </c>
      <c r="AF34" s="603">
        <f>(Z34+AA34+AB34+AC34)/4</f>
        <v>0</v>
      </c>
      <c r="AG34" s="606">
        <f>'Master Sheet'!T31</f>
        <v>0</v>
      </c>
      <c r="AH34" s="606">
        <f>'Master Sheet'!AH31</f>
        <v>0</v>
      </c>
      <c r="AI34" s="606">
        <f>'Master Sheet'!AV31</f>
        <v>0</v>
      </c>
      <c r="AJ34" s="606">
        <f>'Master Sheet'!BJ31</f>
        <v>0</v>
      </c>
      <c r="AK34" s="606">
        <f>'Master Sheet'!BX31</f>
        <v>0</v>
      </c>
      <c r="AL34" s="602" t="str">
        <f>IF(AK34&gt;=74.5,"Passed","Failed")</f>
        <v>Failed</v>
      </c>
      <c r="AM34" s="603">
        <f>(AG34+AH34+AI34+AJ34)/4</f>
        <v>0</v>
      </c>
      <c r="AN34" s="601"/>
      <c r="AO34" s="601"/>
      <c r="AP34" s="601"/>
      <c r="AQ34" s="601"/>
      <c r="AR34" s="601"/>
      <c r="AS34" s="602" t="str">
        <f>IF(AR34&gt;=74.5,"Passed","Failed")</f>
        <v>Failed</v>
      </c>
      <c r="AT34" s="603">
        <f>(AN34+AO34+AP34+AQ34)/4</f>
        <v>0</v>
      </c>
      <c r="AU34" s="601"/>
      <c r="AV34" s="601"/>
      <c r="AW34" s="601"/>
      <c r="AX34" s="601"/>
      <c r="AY34" s="601"/>
      <c r="AZ34" s="602" t="str">
        <f>IF(AY34&gt;=74.5,"Passed","Failed")</f>
        <v>Failed</v>
      </c>
      <c r="BA34" s="603">
        <f>(AU34+AV34+AW34+AX34)/4</f>
        <v>0</v>
      </c>
      <c r="BB34" s="601"/>
      <c r="BC34" s="601"/>
      <c r="BD34" s="601"/>
      <c r="BE34" s="601"/>
      <c r="BF34" s="601"/>
      <c r="BG34" s="602" t="str">
        <f>IF(BF34&gt;=74.5,"Passed","Failed")</f>
        <v>Failed</v>
      </c>
      <c r="BH34" s="603">
        <f>(BB34+BC34+BD34+BE34)/4</f>
        <v>0</v>
      </c>
      <c r="BI34" s="606"/>
      <c r="BJ34" s="606"/>
      <c r="BK34" s="606"/>
      <c r="BL34" s="606"/>
      <c r="BM34" s="606"/>
      <c r="BN34" s="602" t="str">
        <f>IF(BM34&gt;=74.5,"Passed","Failed")</f>
        <v>Failed</v>
      </c>
      <c r="BO34" s="603">
        <f>(BI34+BJ34+BK34+BL34)/4</f>
        <v>0</v>
      </c>
      <c r="BP34" s="606"/>
      <c r="BQ34" s="606"/>
      <c r="BR34" s="606"/>
      <c r="BS34" s="606"/>
      <c r="BT34" s="606"/>
      <c r="BU34" s="602" t="str">
        <f>IF(BT34&gt;=74.5,"Passed","Failed")</f>
        <v>Failed</v>
      </c>
      <c r="BV34" s="603">
        <f>(BP34+BQ34+BR34+BS34)/4</f>
        <v>0</v>
      </c>
      <c r="BW34" s="606"/>
      <c r="BX34" s="606"/>
      <c r="BY34" s="606"/>
      <c r="BZ34" s="606"/>
      <c r="CA34" s="606"/>
      <c r="CB34" s="602" t="str">
        <f>IF(CA34&gt;=74.5,"Passed","Failed")</f>
        <v>Failed</v>
      </c>
      <c r="CC34" s="603">
        <f>(BW34+BX34+BY34+BZ34)/4</f>
        <v>0</v>
      </c>
      <c r="CD34" s="606"/>
      <c r="CE34" s="606"/>
      <c r="CF34" s="606"/>
      <c r="CG34" s="606"/>
      <c r="CH34" s="606"/>
      <c r="CI34" s="602" t="str">
        <f>IF(CH34&gt;=74.5,"Passed","Failed")</f>
        <v>Failed</v>
      </c>
      <c r="CJ34" s="603">
        <f>(CD34+CE34+CF34+CG34)/4</f>
        <v>0</v>
      </c>
      <c r="CK34" s="603"/>
      <c r="CL34" s="603"/>
      <c r="CM34" s="603"/>
      <c r="CN34" s="603"/>
      <c r="CO34" s="603"/>
      <c r="CP34" s="603"/>
      <c r="CQ34" s="603"/>
      <c r="CR34" s="603"/>
      <c r="CS34" s="603"/>
      <c r="CT34" s="603"/>
      <c r="CU34" s="603"/>
      <c r="CV34" s="603"/>
      <c r="CW34" s="603"/>
      <c r="CX34" s="606"/>
      <c r="CY34" s="606"/>
      <c r="CZ34" s="606"/>
      <c r="DA34" s="606"/>
      <c r="DB34" s="606"/>
      <c r="DC34" s="602"/>
    </row>
    <row r="35" spans="1:107" s="373" customFormat="1" ht="12" customHeight="1" thickBot="1">
      <c r="A35" s="607"/>
      <c r="B35" s="1144" t="s">
        <v>236</v>
      </c>
      <c r="C35" s="1144"/>
      <c r="D35" s="608"/>
      <c r="E35" s="609"/>
      <c r="F35" s="609"/>
      <c r="G35" s="609"/>
      <c r="H35" s="609"/>
      <c r="I35" s="609"/>
      <c r="J35" s="610"/>
      <c r="K35" s="611"/>
      <c r="L35" s="612"/>
      <c r="M35" s="612"/>
      <c r="N35" s="612"/>
      <c r="O35" s="612"/>
      <c r="P35" s="612"/>
      <c r="Q35" s="610"/>
      <c r="S35" s="612"/>
      <c r="T35" s="612"/>
      <c r="U35" s="612"/>
      <c r="V35" s="612"/>
      <c r="W35" s="612"/>
      <c r="X35" s="610"/>
      <c r="Z35" s="609"/>
      <c r="AA35" s="609"/>
      <c r="AB35" s="609"/>
      <c r="AC35" s="609"/>
      <c r="AD35" s="609"/>
      <c r="AE35" s="610"/>
      <c r="AG35" s="609"/>
      <c r="AH35" s="609"/>
      <c r="AI35" s="609"/>
      <c r="AJ35" s="609"/>
      <c r="AK35" s="609"/>
      <c r="AL35" s="610"/>
      <c r="AM35" s="611"/>
      <c r="AN35" s="609"/>
      <c r="AO35" s="609"/>
      <c r="AP35" s="609"/>
      <c r="AQ35" s="609"/>
      <c r="AR35" s="609"/>
      <c r="AS35" s="610"/>
      <c r="AU35" s="609"/>
      <c r="AV35" s="609"/>
      <c r="AW35" s="609"/>
      <c r="AX35" s="609"/>
      <c r="AY35" s="609"/>
      <c r="AZ35" s="610"/>
      <c r="BB35" s="609"/>
      <c r="BC35" s="609"/>
      <c r="BD35" s="609"/>
      <c r="BE35" s="609"/>
      <c r="BF35" s="609"/>
      <c r="BG35" s="610"/>
      <c r="BI35" s="609"/>
      <c r="BJ35" s="609"/>
      <c r="BK35" s="609"/>
      <c r="BL35" s="609"/>
      <c r="BM35" s="609"/>
      <c r="BN35" s="610"/>
      <c r="BP35" s="609"/>
      <c r="BQ35" s="609"/>
      <c r="BR35" s="609"/>
      <c r="BS35" s="609"/>
      <c r="BT35" s="609"/>
      <c r="BU35" s="610"/>
      <c r="BW35" s="609"/>
      <c r="BX35" s="609"/>
      <c r="BY35" s="609"/>
      <c r="BZ35" s="609"/>
      <c r="CA35" s="609"/>
      <c r="CB35" s="610"/>
      <c r="CD35" s="609"/>
      <c r="CE35" s="609"/>
      <c r="CF35" s="609"/>
      <c r="CG35" s="609"/>
      <c r="CH35" s="609"/>
      <c r="CI35" s="610"/>
      <c r="CX35" s="609"/>
      <c r="CY35" s="609"/>
      <c r="CZ35" s="609"/>
      <c r="DA35" s="609"/>
      <c r="DB35" s="609"/>
      <c r="DC35" s="610"/>
    </row>
    <row r="36" spans="1:107" s="373" customFormat="1" ht="14.25" customHeight="1">
      <c r="A36" s="613">
        <v>1</v>
      </c>
      <c r="B36" s="357" t="str">
        <f>CustomizedSchReg!C33</f>
        <v>ABAD</v>
      </c>
      <c r="C36" s="357" t="str">
        <f>CustomizedSchReg!D33</f>
        <v>Alrose Hazel Gay</v>
      </c>
      <c r="D36" s="358" t="str">
        <f>CustomizedSchReg!F33</f>
        <v>V.</v>
      </c>
      <c r="E36" s="614"/>
      <c r="F36" s="614"/>
      <c r="G36" s="614"/>
      <c r="H36" s="614"/>
      <c r="I36" s="614"/>
      <c r="J36" s="602" t="str">
        <f>IF(I36&gt;=74.5,"Passed","Failed")</f>
        <v>Failed</v>
      </c>
      <c r="K36" s="603">
        <f>(E36+F36+G36+H36)/4</f>
        <v>0</v>
      </c>
      <c r="L36" s="615"/>
      <c r="M36" s="615"/>
      <c r="N36" s="615"/>
      <c r="O36" s="615"/>
      <c r="P36" s="615"/>
      <c r="Q36" s="602" t="str">
        <f>IF(P36&gt;=74.5,"Passed","Failed")</f>
        <v>Failed</v>
      </c>
      <c r="R36" s="603">
        <f>(L36+M36+N36+O36)/4</f>
        <v>0</v>
      </c>
      <c r="S36" s="605"/>
      <c r="T36" s="605"/>
      <c r="U36" s="605"/>
      <c r="V36" s="605"/>
      <c r="W36" s="605"/>
      <c r="X36" s="602" t="str">
        <f>IF(W36&gt;=74.5,"Passed","Failed")</f>
        <v>Failed</v>
      </c>
      <c r="Y36" s="603">
        <f>(S36+T36+U36+V36)/4</f>
        <v>0</v>
      </c>
      <c r="Z36" s="614"/>
      <c r="AA36" s="614"/>
      <c r="AB36" s="614"/>
      <c r="AC36" s="614"/>
      <c r="AD36" s="614"/>
      <c r="AE36" s="602" t="str">
        <f>IF(AD36&gt;=74.5,"Passed","Failed")</f>
        <v>Failed</v>
      </c>
      <c r="AF36" s="603">
        <f>(Z36+AA36+AB36+AC36)/4</f>
        <v>0</v>
      </c>
      <c r="AG36" s="606">
        <f>'Master Sheet'!T33</f>
        <v>0</v>
      </c>
      <c r="AH36" s="606">
        <f>'Master Sheet'!AH33</f>
        <v>0</v>
      </c>
      <c r="AI36" s="606">
        <f>'Master Sheet'!AV33</f>
        <v>0</v>
      </c>
      <c r="AJ36" s="606">
        <f>'Master Sheet'!BJ33</f>
        <v>0</v>
      </c>
      <c r="AK36" s="606">
        <f>'Master Sheet'!BX33</f>
        <v>0</v>
      </c>
      <c r="AL36" s="602" t="str">
        <f>IF(AK36&gt;=74.5,"Passed","Failed")</f>
        <v>Failed</v>
      </c>
      <c r="AM36" s="603">
        <f>(AG36+AH36+AI36+AJ36)/4</f>
        <v>0</v>
      </c>
      <c r="AN36" s="614"/>
      <c r="AO36" s="614"/>
      <c r="AP36" s="614"/>
      <c r="AQ36" s="614"/>
      <c r="AR36" s="614"/>
      <c r="AS36" s="602" t="str">
        <f>IF(AR36&gt;=74.5,"Passed","Failed")</f>
        <v>Failed</v>
      </c>
      <c r="AT36" s="603">
        <f>(AN36+AO36+AP36+AQ36)/4</f>
        <v>0</v>
      </c>
      <c r="AU36" s="614"/>
      <c r="AV36" s="614"/>
      <c r="AW36" s="614"/>
      <c r="AX36" s="614"/>
      <c r="AY36" s="614"/>
      <c r="AZ36" s="602" t="str">
        <f>IF(AY36&gt;=74.5,"Passed","Failed")</f>
        <v>Failed</v>
      </c>
      <c r="BA36" s="603">
        <f>(AU36+AV36+AW36+AX36)/4</f>
        <v>0</v>
      </c>
      <c r="BB36" s="614"/>
      <c r="BC36" s="614"/>
      <c r="BD36" s="614"/>
      <c r="BE36" s="614"/>
      <c r="BF36" s="614"/>
      <c r="BG36" s="602" t="str">
        <f>IF(BF36&gt;=74.5,"Passed","Failed")</f>
        <v>Failed</v>
      </c>
      <c r="BH36" s="603">
        <f>(BB36+BC36+BD36+BE36)/4</f>
        <v>0</v>
      </c>
      <c r="BI36" s="616"/>
      <c r="BJ36" s="616"/>
      <c r="BK36" s="616"/>
      <c r="BL36" s="616"/>
      <c r="BM36" s="616"/>
      <c r="BN36" s="602" t="str">
        <f>IF(BM36&gt;=74.5,"Passed","Failed")</f>
        <v>Failed</v>
      </c>
      <c r="BO36" s="603">
        <f>(BI36+BJ36+BK36+BL36)/4</f>
        <v>0</v>
      </c>
      <c r="BP36" s="616"/>
      <c r="BQ36" s="616"/>
      <c r="BR36" s="616"/>
      <c r="BS36" s="616"/>
      <c r="BT36" s="616"/>
      <c r="BU36" s="602" t="str">
        <f>IF(BT36&gt;=74.5,"Passed","Failed")</f>
        <v>Failed</v>
      </c>
      <c r="BV36" s="603">
        <f>(BP36+BQ36+BR36+BS36)/4</f>
        <v>0</v>
      </c>
      <c r="BW36" s="616"/>
      <c r="BX36" s="616"/>
      <c r="BY36" s="616"/>
      <c r="BZ36" s="616"/>
      <c r="CA36" s="616"/>
      <c r="CB36" s="602" t="str">
        <f>IF(CA36&gt;=74.5,"Passed","Failed")</f>
        <v>Failed</v>
      </c>
      <c r="CC36" s="603">
        <f>(BW36+BX36+BY36+BZ36)/4</f>
        <v>0</v>
      </c>
      <c r="CD36" s="616"/>
      <c r="CE36" s="616"/>
      <c r="CF36" s="616"/>
      <c r="CG36" s="616"/>
      <c r="CH36" s="616"/>
      <c r="CI36" s="602" t="str">
        <f>IF(CH36&gt;=74.5,"Passed","Failed")</f>
        <v>Failed</v>
      </c>
      <c r="CJ36" s="603">
        <f>(CD36+CE36+CF36+CG36)/4</f>
        <v>0</v>
      </c>
      <c r="CK36" s="603"/>
      <c r="CL36" s="603"/>
      <c r="CM36" s="603"/>
      <c r="CN36" s="603"/>
      <c r="CO36" s="603"/>
      <c r="CP36" s="603"/>
      <c r="CQ36" s="603"/>
      <c r="CR36" s="603"/>
      <c r="CS36" s="603"/>
      <c r="CT36" s="603"/>
      <c r="CU36" s="603"/>
      <c r="CV36" s="603"/>
      <c r="CW36" s="603"/>
      <c r="CX36" s="616"/>
      <c r="CY36" s="616"/>
      <c r="CZ36" s="616"/>
      <c r="DA36" s="616"/>
      <c r="DB36" s="616"/>
      <c r="DC36" s="602"/>
    </row>
    <row r="37" spans="1:107" s="373" customFormat="1" ht="14.25" customHeight="1">
      <c r="A37" s="613">
        <v>2</v>
      </c>
      <c r="B37" s="357" t="str">
        <f>CustomizedSchReg!C34</f>
        <v>ANTO</v>
      </c>
      <c r="C37" s="357" t="str">
        <f>CustomizedSchReg!D34</f>
        <v>Alretz Dawn</v>
      </c>
      <c r="D37" s="358" t="str">
        <f>CustomizedSchReg!F34</f>
        <v>E.</v>
      </c>
      <c r="E37" s="601"/>
      <c r="F37" s="601"/>
      <c r="G37" s="601"/>
      <c r="H37" s="601"/>
      <c r="I37" s="601"/>
      <c r="J37" s="602" t="str">
        <f aca="true" t="shared" si="24" ref="J37:J53">IF(I37&gt;=74.5,"Passed","Failed")</f>
        <v>Failed</v>
      </c>
      <c r="K37" s="603">
        <f aca="true" t="shared" si="25" ref="K37:K53">(E37+F37+G37+H37)/4</f>
        <v>0</v>
      </c>
      <c r="L37" s="604"/>
      <c r="M37" s="604"/>
      <c r="N37" s="604"/>
      <c r="O37" s="604"/>
      <c r="P37" s="604"/>
      <c r="Q37" s="602" t="str">
        <f aca="true" t="shared" si="26" ref="Q37:Q53">IF(P37&gt;=74.5,"Passed","Failed")</f>
        <v>Failed</v>
      </c>
      <c r="R37" s="603">
        <f aca="true" t="shared" si="27" ref="R37:R53">(L37+M37+N37+O37)/4</f>
        <v>0</v>
      </c>
      <c r="S37" s="605"/>
      <c r="T37" s="605"/>
      <c r="U37" s="605"/>
      <c r="V37" s="605"/>
      <c r="W37" s="605"/>
      <c r="X37" s="602" t="str">
        <f aca="true" t="shared" si="28" ref="X37:X53">IF(W37&gt;=74.5,"Passed","Failed")</f>
        <v>Failed</v>
      </c>
      <c r="Y37" s="603">
        <f aca="true" t="shared" si="29" ref="Y37:Y53">(S37+T37+U37+V37)/4</f>
        <v>0</v>
      </c>
      <c r="Z37" s="601"/>
      <c r="AA37" s="601"/>
      <c r="AB37" s="601"/>
      <c r="AC37" s="601"/>
      <c r="AD37" s="601"/>
      <c r="AE37" s="602" t="str">
        <f aca="true" t="shared" si="30" ref="AE37:AE53">IF(AD37&gt;=74.5,"Passed","Failed")</f>
        <v>Failed</v>
      </c>
      <c r="AF37" s="603">
        <f aca="true" t="shared" si="31" ref="AF37:AF53">(Z37+AA37+AB37+AC37)/4</f>
        <v>0</v>
      </c>
      <c r="AG37" s="606">
        <f>'Master Sheet'!T34</f>
        <v>0</v>
      </c>
      <c r="AH37" s="606">
        <f>'Master Sheet'!AH34</f>
        <v>0</v>
      </c>
      <c r="AI37" s="606">
        <f>'Master Sheet'!AV34</f>
        <v>0</v>
      </c>
      <c r="AJ37" s="606">
        <f>'Master Sheet'!BJ34</f>
        <v>0</v>
      </c>
      <c r="AK37" s="606">
        <f>'Master Sheet'!BX34</f>
        <v>0</v>
      </c>
      <c r="AL37" s="602" t="str">
        <f aca="true" t="shared" si="32" ref="AL37:AL53">IF(AK37&gt;=74.5,"Passed","Failed")</f>
        <v>Failed</v>
      </c>
      <c r="AM37" s="603">
        <f aca="true" t="shared" si="33" ref="AM37:AM53">(AG37+AH37+AI37+AJ37)/4</f>
        <v>0</v>
      </c>
      <c r="AN37" s="601"/>
      <c r="AO37" s="601"/>
      <c r="AP37" s="601"/>
      <c r="AQ37" s="601"/>
      <c r="AR37" s="601"/>
      <c r="AS37" s="602" t="str">
        <f aca="true" t="shared" si="34" ref="AS37:AS53">IF(AR37&gt;=74.5,"Passed","Failed")</f>
        <v>Failed</v>
      </c>
      <c r="AT37" s="603">
        <f aca="true" t="shared" si="35" ref="AT37:AT53">(AN37+AO37+AP37+AQ37)/4</f>
        <v>0</v>
      </c>
      <c r="AU37" s="601"/>
      <c r="AV37" s="601"/>
      <c r="AW37" s="601"/>
      <c r="AX37" s="601"/>
      <c r="AY37" s="601"/>
      <c r="AZ37" s="602" t="str">
        <f aca="true" t="shared" si="36" ref="AZ37:AZ53">IF(AY37&gt;=74.5,"Passed","Failed")</f>
        <v>Failed</v>
      </c>
      <c r="BA37" s="603">
        <f aca="true" t="shared" si="37" ref="BA37:BA53">(AU37+AV37+AW37+AX37)/4</f>
        <v>0</v>
      </c>
      <c r="BB37" s="601"/>
      <c r="BC37" s="601"/>
      <c r="BD37" s="601"/>
      <c r="BE37" s="601"/>
      <c r="BF37" s="601"/>
      <c r="BG37" s="602" t="str">
        <f aca="true" t="shared" si="38" ref="BG37:BG53">IF(BF37&gt;=74.5,"Passed","Failed")</f>
        <v>Failed</v>
      </c>
      <c r="BH37" s="603">
        <f aca="true" t="shared" si="39" ref="BH37:BH53">(BB37+BC37+BD37+BE37)/4</f>
        <v>0</v>
      </c>
      <c r="BI37" s="616"/>
      <c r="BJ37" s="616"/>
      <c r="BK37" s="616"/>
      <c r="BL37" s="616"/>
      <c r="BM37" s="616"/>
      <c r="BN37" s="602" t="str">
        <f aca="true" t="shared" si="40" ref="BN37:BN53">IF(BM37&gt;=74.5,"Passed","Failed")</f>
        <v>Failed</v>
      </c>
      <c r="BO37" s="603">
        <f aca="true" t="shared" si="41" ref="BO37:BO53">(BI37+BJ37+BK37+BL37)/4</f>
        <v>0</v>
      </c>
      <c r="BP37" s="616"/>
      <c r="BQ37" s="616"/>
      <c r="BR37" s="616"/>
      <c r="BS37" s="616"/>
      <c r="BT37" s="616"/>
      <c r="BU37" s="602" t="str">
        <f aca="true" t="shared" si="42" ref="BU37:BU60">IF(BT37&gt;=74.5,"Passed","Failed")</f>
        <v>Failed</v>
      </c>
      <c r="BV37" s="603">
        <f aca="true" t="shared" si="43" ref="BV37:BV60">(BP37+BQ37+BR37+BS37)/4</f>
        <v>0</v>
      </c>
      <c r="BW37" s="616"/>
      <c r="BX37" s="616"/>
      <c r="BY37" s="616"/>
      <c r="BZ37" s="616"/>
      <c r="CA37" s="616"/>
      <c r="CB37" s="602" t="str">
        <f aca="true" t="shared" si="44" ref="CB37:CB60">IF(CA37&gt;=74.5,"Passed","Failed")</f>
        <v>Failed</v>
      </c>
      <c r="CC37" s="603">
        <f aca="true" t="shared" si="45" ref="CC37:CC60">(BW37+BX37+BY37+BZ37)/4</f>
        <v>0</v>
      </c>
      <c r="CD37" s="616"/>
      <c r="CE37" s="616"/>
      <c r="CF37" s="616"/>
      <c r="CG37" s="616"/>
      <c r="CH37" s="616"/>
      <c r="CI37" s="602" t="str">
        <f aca="true" t="shared" si="46" ref="CI37:CI60">IF(CH37&gt;=74.5,"Passed","Failed")</f>
        <v>Failed</v>
      </c>
      <c r="CJ37" s="603">
        <f aca="true" t="shared" si="47" ref="CJ37:CJ60">(CD37+CE37+CF37+CG37)/4</f>
        <v>0</v>
      </c>
      <c r="CK37" s="603"/>
      <c r="CL37" s="603"/>
      <c r="CM37" s="603"/>
      <c r="CN37" s="603"/>
      <c r="CO37" s="603"/>
      <c r="CP37" s="603"/>
      <c r="CQ37" s="603"/>
      <c r="CR37" s="603"/>
      <c r="CS37" s="603"/>
      <c r="CT37" s="603"/>
      <c r="CU37" s="603"/>
      <c r="CV37" s="603"/>
      <c r="CW37" s="603"/>
      <c r="CX37" s="616"/>
      <c r="CY37" s="616"/>
      <c r="CZ37" s="616"/>
      <c r="DA37" s="616"/>
      <c r="DB37" s="616"/>
      <c r="DC37" s="602"/>
    </row>
    <row r="38" spans="1:107" s="373" customFormat="1" ht="14.25" customHeight="1">
      <c r="A38" s="613">
        <v>3</v>
      </c>
      <c r="B38" s="357" t="str">
        <f>CustomizedSchReg!C35</f>
        <v>ARAYAN</v>
      </c>
      <c r="C38" s="357" t="str">
        <f>CustomizedSchReg!D35</f>
        <v>Apple Grace</v>
      </c>
      <c r="D38" s="358" t="str">
        <f>CustomizedSchReg!F35</f>
        <v>P.</v>
      </c>
      <c r="E38" s="601"/>
      <c r="F38" s="601"/>
      <c r="G38" s="601"/>
      <c r="H38" s="601"/>
      <c r="I38" s="601"/>
      <c r="J38" s="602" t="str">
        <f t="shared" si="24"/>
        <v>Failed</v>
      </c>
      <c r="K38" s="603">
        <f t="shared" si="25"/>
        <v>0</v>
      </c>
      <c r="L38" s="604"/>
      <c r="M38" s="604"/>
      <c r="N38" s="604"/>
      <c r="O38" s="604"/>
      <c r="P38" s="604"/>
      <c r="Q38" s="602" t="str">
        <f t="shared" si="26"/>
        <v>Failed</v>
      </c>
      <c r="R38" s="603">
        <f t="shared" si="27"/>
        <v>0</v>
      </c>
      <c r="S38" s="605"/>
      <c r="T38" s="605"/>
      <c r="U38" s="605"/>
      <c r="V38" s="605"/>
      <c r="W38" s="605"/>
      <c r="X38" s="602" t="str">
        <f t="shared" si="28"/>
        <v>Failed</v>
      </c>
      <c r="Y38" s="603">
        <f t="shared" si="29"/>
        <v>0</v>
      </c>
      <c r="Z38" s="601"/>
      <c r="AA38" s="601"/>
      <c r="AB38" s="601"/>
      <c r="AC38" s="601"/>
      <c r="AD38" s="601"/>
      <c r="AE38" s="602" t="str">
        <f t="shared" si="30"/>
        <v>Failed</v>
      </c>
      <c r="AF38" s="603">
        <f t="shared" si="31"/>
        <v>0</v>
      </c>
      <c r="AG38" s="606">
        <f>'Master Sheet'!T35</f>
        <v>0</v>
      </c>
      <c r="AH38" s="606">
        <f>'Master Sheet'!AH35</f>
        <v>0</v>
      </c>
      <c r="AI38" s="606">
        <f>'Master Sheet'!AV35</f>
        <v>0</v>
      </c>
      <c r="AJ38" s="606">
        <f>'Master Sheet'!BJ35</f>
        <v>0</v>
      </c>
      <c r="AK38" s="606">
        <f>'Master Sheet'!BX35</f>
        <v>0</v>
      </c>
      <c r="AL38" s="602" t="str">
        <f t="shared" si="32"/>
        <v>Failed</v>
      </c>
      <c r="AM38" s="603">
        <f t="shared" si="33"/>
        <v>0</v>
      </c>
      <c r="AN38" s="601"/>
      <c r="AO38" s="601"/>
      <c r="AP38" s="601"/>
      <c r="AQ38" s="601"/>
      <c r="AR38" s="601"/>
      <c r="AS38" s="602" t="str">
        <f t="shared" si="34"/>
        <v>Failed</v>
      </c>
      <c r="AT38" s="603">
        <f t="shared" si="35"/>
        <v>0</v>
      </c>
      <c r="AU38" s="601"/>
      <c r="AV38" s="601"/>
      <c r="AW38" s="601"/>
      <c r="AX38" s="601"/>
      <c r="AY38" s="601"/>
      <c r="AZ38" s="602" t="str">
        <f t="shared" si="36"/>
        <v>Failed</v>
      </c>
      <c r="BA38" s="603">
        <f t="shared" si="37"/>
        <v>0</v>
      </c>
      <c r="BB38" s="601"/>
      <c r="BC38" s="601"/>
      <c r="BD38" s="601"/>
      <c r="BE38" s="601"/>
      <c r="BF38" s="601"/>
      <c r="BG38" s="602" t="str">
        <f t="shared" si="38"/>
        <v>Failed</v>
      </c>
      <c r="BH38" s="603">
        <f t="shared" si="39"/>
        <v>0</v>
      </c>
      <c r="BI38" s="616"/>
      <c r="BJ38" s="616"/>
      <c r="BK38" s="616"/>
      <c r="BL38" s="616"/>
      <c r="BM38" s="616"/>
      <c r="BN38" s="602" t="str">
        <f t="shared" si="40"/>
        <v>Failed</v>
      </c>
      <c r="BO38" s="603">
        <f t="shared" si="41"/>
        <v>0</v>
      </c>
      <c r="BP38" s="616"/>
      <c r="BQ38" s="616"/>
      <c r="BR38" s="616"/>
      <c r="BS38" s="616"/>
      <c r="BT38" s="616"/>
      <c r="BU38" s="602" t="str">
        <f t="shared" si="42"/>
        <v>Failed</v>
      </c>
      <c r="BV38" s="603">
        <f t="shared" si="43"/>
        <v>0</v>
      </c>
      <c r="BW38" s="616"/>
      <c r="BX38" s="616"/>
      <c r="BY38" s="616"/>
      <c r="BZ38" s="616"/>
      <c r="CA38" s="616"/>
      <c r="CB38" s="602" t="str">
        <f t="shared" si="44"/>
        <v>Failed</v>
      </c>
      <c r="CC38" s="603">
        <f t="shared" si="45"/>
        <v>0</v>
      </c>
      <c r="CD38" s="616"/>
      <c r="CE38" s="616"/>
      <c r="CF38" s="616"/>
      <c r="CG38" s="616"/>
      <c r="CH38" s="616"/>
      <c r="CI38" s="602" t="str">
        <f t="shared" si="46"/>
        <v>Failed</v>
      </c>
      <c r="CJ38" s="603">
        <f t="shared" si="47"/>
        <v>0</v>
      </c>
      <c r="CK38" s="603"/>
      <c r="CL38" s="603"/>
      <c r="CM38" s="603"/>
      <c r="CN38" s="603"/>
      <c r="CO38" s="603"/>
      <c r="CP38" s="603"/>
      <c r="CQ38" s="603"/>
      <c r="CR38" s="603"/>
      <c r="CS38" s="603"/>
      <c r="CT38" s="603"/>
      <c r="CU38" s="603"/>
      <c r="CV38" s="603"/>
      <c r="CW38" s="603"/>
      <c r="CX38" s="616"/>
      <c r="CY38" s="616"/>
      <c r="CZ38" s="616"/>
      <c r="DA38" s="616"/>
      <c r="DB38" s="616"/>
      <c r="DC38" s="602"/>
    </row>
    <row r="39" spans="1:107" s="373" customFormat="1" ht="14.25" customHeight="1">
      <c r="A39" s="613">
        <v>4</v>
      </c>
      <c r="B39" s="357" t="str">
        <f>CustomizedSchReg!C36</f>
        <v>CALIBA</v>
      </c>
      <c r="C39" s="357" t="str">
        <f>CustomizedSchReg!D36</f>
        <v>Judy -Ann</v>
      </c>
      <c r="D39" s="358" t="str">
        <f>CustomizedSchReg!F36</f>
        <v>R.</v>
      </c>
      <c r="E39" s="601"/>
      <c r="F39" s="601"/>
      <c r="G39" s="601"/>
      <c r="H39" s="601"/>
      <c r="I39" s="601"/>
      <c r="J39" s="602" t="str">
        <f t="shared" si="24"/>
        <v>Failed</v>
      </c>
      <c r="K39" s="603">
        <f t="shared" si="25"/>
        <v>0</v>
      </c>
      <c r="L39" s="604"/>
      <c r="M39" s="604"/>
      <c r="N39" s="604"/>
      <c r="O39" s="604"/>
      <c r="P39" s="604"/>
      <c r="Q39" s="602" t="str">
        <f t="shared" si="26"/>
        <v>Failed</v>
      </c>
      <c r="R39" s="603">
        <f t="shared" si="27"/>
        <v>0</v>
      </c>
      <c r="S39" s="605"/>
      <c r="T39" s="605"/>
      <c r="U39" s="605"/>
      <c r="V39" s="605"/>
      <c r="W39" s="605"/>
      <c r="X39" s="602" t="str">
        <f t="shared" si="28"/>
        <v>Failed</v>
      </c>
      <c r="Y39" s="603">
        <f t="shared" si="29"/>
        <v>0</v>
      </c>
      <c r="Z39" s="601"/>
      <c r="AA39" s="601"/>
      <c r="AB39" s="601"/>
      <c r="AC39" s="601"/>
      <c r="AD39" s="601"/>
      <c r="AE39" s="602" t="str">
        <f t="shared" si="30"/>
        <v>Failed</v>
      </c>
      <c r="AF39" s="603">
        <f t="shared" si="31"/>
        <v>0</v>
      </c>
      <c r="AG39" s="606">
        <f>'Master Sheet'!T36</f>
        <v>0</v>
      </c>
      <c r="AH39" s="606">
        <f>'Master Sheet'!AH36</f>
        <v>0</v>
      </c>
      <c r="AI39" s="606">
        <f>'Master Sheet'!AV36</f>
        <v>0</v>
      </c>
      <c r="AJ39" s="606">
        <f>'Master Sheet'!BJ36</f>
        <v>0</v>
      </c>
      <c r="AK39" s="606">
        <f>'Master Sheet'!BX36</f>
        <v>0</v>
      </c>
      <c r="AL39" s="602" t="str">
        <f t="shared" si="32"/>
        <v>Failed</v>
      </c>
      <c r="AM39" s="603">
        <f t="shared" si="33"/>
        <v>0</v>
      </c>
      <c r="AN39" s="601"/>
      <c r="AO39" s="601"/>
      <c r="AP39" s="601"/>
      <c r="AQ39" s="601"/>
      <c r="AR39" s="601"/>
      <c r="AS39" s="602" t="str">
        <f t="shared" si="34"/>
        <v>Failed</v>
      </c>
      <c r="AT39" s="603">
        <f t="shared" si="35"/>
        <v>0</v>
      </c>
      <c r="AU39" s="601"/>
      <c r="AV39" s="601"/>
      <c r="AW39" s="601"/>
      <c r="AX39" s="601"/>
      <c r="AY39" s="601"/>
      <c r="AZ39" s="602" t="str">
        <f t="shared" si="36"/>
        <v>Failed</v>
      </c>
      <c r="BA39" s="603">
        <f t="shared" si="37"/>
        <v>0</v>
      </c>
      <c r="BB39" s="601"/>
      <c r="BC39" s="601"/>
      <c r="BD39" s="601"/>
      <c r="BE39" s="601"/>
      <c r="BF39" s="601"/>
      <c r="BG39" s="602" t="str">
        <f t="shared" si="38"/>
        <v>Failed</v>
      </c>
      <c r="BH39" s="603">
        <f t="shared" si="39"/>
        <v>0</v>
      </c>
      <c r="BI39" s="616"/>
      <c r="BJ39" s="616"/>
      <c r="BK39" s="616"/>
      <c r="BL39" s="616"/>
      <c r="BM39" s="616"/>
      <c r="BN39" s="602" t="str">
        <f t="shared" si="40"/>
        <v>Failed</v>
      </c>
      <c r="BO39" s="603">
        <f t="shared" si="41"/>
        <v>0</v>
      </c>
      <c r="BP39" s="616"/>
      <c r="BQ39" s="616"/>
      <c r="BR39" s="616"/>
      <c r="BS39" s="616"/>
      <c r="BT39" s="616"/>
      <c r="BU39" s="602" t="str">
        <f t="shared" si="42"/>
        <v>Failed</v>
      </c>
      <c r="BV39" s="603">
        <f t="shared" si="43"/>
        <v>0</v>
      </c>
      <c r="BW39" s="616"/>
      <c r="BX39" s="616"/>
      <c r="BY39" s="616"/>
      <c r="BZ39" s="616"/>
      <c r="CA39" s="616"/>
      <c r="CB39" s="602" t="str">
        <f t="shared" si="44"/>
        <v>Failed</v>
      </c>
      <c r="CC39" s="603">
        <f t="shared" si="45"/>
        <v>0</v>
      </c>
      <c r="CD39" s="616"/>
      <c r="CE39" s="616"/>
      <c r="CF39" s="616"/>
      <c r="CG39" s="616"/>
      <c r="CH39" s="616"/>
      <c r="CI39" s="602" t="str">
        <f t="shared" si="46"/>
        <v>Failed</v>
      </c>
      <c r="CJ39" s="603">
        <f t="shared" si="47"/>
        <v>0</v>
      </c>
      <c r="CK39" s="603"/>
      <c r="CL39" s="603"/>
      <c r="CM39" s="603"/>
      <c r="CN39" s="603"/>
      <c r="CO39" s="603"/>
      <c r="CP39" s="603"/>
      <c r="CQ39" s="603"/>
      <c r="CR39" s="603"/>
      <c r="CS39" s="603"/>
      <c r="CT39" s="603"/>
      <c r="CU39" s="603"/>
      <c r="CV39" s="603"/>
      <c r="CW39" s="603"/>
      <c r="CX39" s="616"/>
      <c r="CY39" s="616"/>
      <c r="CZ39" s="616"/>
      <c r="DA39" s="616"/>
      <c r="DB39" s="616"/>
      <c r="DC39" s="602"/>
    </row>
    <row r="40" spans="1:107" s="373" customFormat="1" ht="14.25" customHeight="1">
      <c r="A40" s="613">
        <v>5</v>
      </c>
      <c r="B40" s="357" t="str">
        <f>CustomizedSchReg!C37</f>
        <v>CAONG</v>
      </c>
      <c r="C40" s="357" t="str">
        <f>CustomizedSchReg!D37</f>
        <v>Marie Princes</v>
      </c>
      <c r="D40" s="358" t="str">
        <f>CustomizedSchReg!F37</f>
        <v>Y.</v>
      </c>
      <c r="E40" s="601"/>
      <c r="F40" s="601"/>
      <c r="G40" s="601"/>
      <c r="H40" s="601"/>
      <c r="I40" s="601"/>
      <c r="J40" s="602" t="str">
        <f t="shared" si="24"/>
        <v>Failed</v>
      </c>
      <c r="K40" s="603">
        <f t="shared" si="25"/>
        <v>0</v>
      </c>
      <c r="L40" s="604"/>
      <c r="M40" s="604"/>
      <c r="N40" s="604"/>
      <c r="O40" s="604"/>
      <c r="P40" s="604"/>
      <c r="Q40" s="602" t="str">
        <f t="shared" si="26"/>
        <v>Failed</v>
      </c>
      <c r="R40" s="603">
        <f t="shared" si="27"/>
        <v>0</v>
      </c>
      <c r="S40" s="605"/>
      <c r="T40" s="605"/>
      <c r="U40" s="605"/>
      <c r="V40" s="605"/>
      <c r="W40" s="605"/>
      <c r="X40" s="602" t="str">
        <f t="shared" si="28"/>
        <v>Failed</v>
      </c>
      <c r="Y40" s="603">
        <f t="shared" si="29"/>
        <v>0</v>
      </c>
      <c r="Z40" s="601"/>
      <c r="AA40" s="601"/>
      <c r="AB40" s="601"/>
      <c r="AC40" s="601"/>
      <c r="AD40" s="601"/>
      <c r="AE40" s="602" t="str">
        <f t="shared" si="30"/>
        <v>Failed</v>
      </c>
      <c r="AF40" s="603">
        <f t="shared" si="31"/>
        <v>0</v>
      </c>
      <c r="AG40" s="606">
        <f>'Master Sheet'!T37</f>
        <v>0</v>
      </c>
      <c r="AH40" s="606">
        <f>'Master Sheet'!AH37</f>
        <v>0</v>
      </c>
      <c r="AI40" s="606">
        <f>'Master Sheet'!AV37</f>
        <v>0</v>
      </c>
      <c r="AJ40" s="606">
        <f>'Master Sheet'!BJ37</f>
        <v>0</v>
      </c>
      <c r="AK40" s="606">
        <f>'Master Sheet'!BX37</f>
        <v>0</v>
      </c>
      <c r="AL40" s="602" t="str">
        <f t="shared" si="32"/>
        <v>Failed</v>
      </c>
      <c r="AM40" s="603">
        <f t="shared" si="33"/>
        <v>0</v>
      </c>
      <c r="AN40" s="601"/>
      <c r="AO40" s="601"/>
      <c r="AP40" s="601"/>
      <c r="AQ40" s="601"/>
      <c r="AR40" s="601"/>
      <c r="AS40" s="602" t="str">
        <f t="shared" si="34"/>
        <v>Failed</v>
      </c>
      <c r="AT40" s="603">
        <f t="shared" si="35"/>
        <v>0</v>
      </c>
      <c r="AU40" s="601"/>
      <c r="AV40" s="601"/>
      <c r="AW40" s="601"/>
      <c r="AX40" s="601"/>
      <c r="AY40" s="601"/>
      <c r="AZ40" s="602" t="str">
        <f t="shared" si="36"/>
        <v>Failed</v>
      </c>
      <c r="BA40" s="603">
        <f t="shared" si="37"/>
        <v>0</v>
      </c>
      <c r="BB40" s="601"/>
      <c r="BC40" s="601"/>
      <c r="BD40" s="601"/>
      <c r="BE40" s="601"/>
      <c r="BF40" s="601"/>
      <c r="BG40" s="602" t="str">
        <f t="shared" si="38"/>
        <v>Failed</v>
      </c>
      <c r="BH40" s="603">
        <f t="shared" si="39"/>
        <v>0</v>
      </c>
      <c r="BI40" s="616"/>
      <c r="BJ40" s="616"/>
      <c r="BK40" s="616"/>
      <c r="BL40" s="616"/>
      <c r="BM40" s="616"/>
      <c r="BN40" s="602" t="str">
        <f t="shared" si="40"/>
        <v>Failed</v>
      </c>
      <c r="BO40" s="603">
        <f t="shared" si="41"/>
        <v>0</v>
      </c>
      <c r="BP40" s="616"/>
      <c r="BQ40" s="616"/>
      <c r="BR40" s="616"/>
      <c r="BS40" s="616"/>
      <c r="BT40" s="616"/>
      <c r="BU40" s="602" t="str">
        <f t="shared" si="42"/>
        <v>Failed</v>
      </c>
      <c r="BV40" s="603">
        <f t="shared" si="43"/>
        <v>0</v>
      </c>
      <c r="BW40" s="616"/>
      <c r="BX40" s="616"/>
      <c r="BY40" s="616"/>
      <c r="BZ40" s="616"/>
      <c r="CA40" s="616"/>
      <c r="CB40" s="602" t="str">
        <f t="shared" si="44"/>
        <v>Failed</v>
      </c>
      <c r="CC40" s="603">
        <f t="shared" si="45"/>
        <v>0</v>
      </c>
      <c r="CD40" s="616"/>
      <c r="CE40" s="616"/>
      <c r="CF40" s="616"/>
      <c r="CG40" s="616"/>
      <c r="CH40" s="616"/>
      <c r="CI40" s="602" t="str">
        <f t="shared" si="46"/>
        <v>Failed</v>
      </c>
      <c r="CJ40" s="603">
        <f t="shared" si="47"/>
        <v>0</v>
      </c>
      <c r="CK40" s="603"/>
      <c r="CL40" s="603"/>
      <c r="CM40" s="603"/>
      <c r="CN40" s="603"/>
      <c r="CO40" s="603"/>
      <c r="CP40" s="603"/>
      <c r="CQ40" s="603"/>
      <c r="CR40" s="603"/>
      <c r="CS40" s="603"/>
      <c r="CT40" s="603"/>
      <c r="CU40" s="603"/>
      <c r="CV40" s="603"/>
      <c r="CW40" s="603"/>
      <c r="CX40" s="616"/>
      <c r="CY40" s="616"/>
      <c r="CZ40" s="616"/>
      <c r="DA40" s="616"/>
      <c r="DB40" s="616"/>
      <c r="DC40" s="602"/>
    </row>
    <row r="41" spans="1:107" s="373" customFormat="1" ht="14.25" customHeight="1">
      <c r="A41" s="613">
        <v>6</v>
      </c>
      <c r="B41" s="357" t="str">
        <f>CustomizedSchReg!C38</f>
        <v>CENTURAL</v>
      </c>
      <c r="C41" s="357" t="str">
        <f>CustomizedSchReg!D38</f>
        <v>Kate Nally</v>
      </c>
      <c r="D41" s="358" t="str">
        <f>CustomizedSchReg!F38</f>
        <v>P.</v>
      </c>
      <c r="E41" s="601"/>
      <c r="F41" s="601"/>
      <c r="G41" s="601"/>
      <c r="H41" s="601"/>
      <c r="I41" s="601"/>
      <c r="J41" s="602" t="str">
        <f t="shared" si="24"/>
        <v>Failed</v>
      </c>
      <c r="K41" s="603">
        <f t="shared" si="25"/>
        <v>0</v>
      </c>
      <c r="L41" s="604"/>
      <c r="M41" s="604"/>
      <c r="N41" s="604"/>
      <c r="O41" s="604"/>
      <c r="P41" s="604"/>
      <c r="Q41" s="602" t="str">
        <f t="shared" si="26"/>
        <v>Failed</v>
      </c>
      <c r="R41" s="603">
        <f t="shared" si="27"/>
        <v>0</v>
      </c>
      <c r="S41" s="605"/>
      <c r="T41" s="605"/>
      <c r="U41" s="605"/>
      <c r="V41" s="605"/>
      <c r="W41" s="605"/>
      <c r="X41" s="602" t="str">
        <f t="shared" si="28"/>
        <v>Failed</v>
      </c>
      <c r="Y41" s="603">
        <f t="shared" si="29"/>
        <v>0</v>
      </c>
      <c r="Z41" s="601"/>
      <c r="AA41" s="601"/>
      <c r="AB41" s="601"/>
      <c r="AC41" s="601"/>
      <c r="AD41" s="601"/>
      <c r="AE41" s="602" t="str">
        <f t="shared" si="30"/>
        <v>Failed</v>
      </c>
      <c r="AF41" s="603">
        <f t="shared" si="31"/>
        <v>0</v>
      </c>
      <c r="AG41" s="606">
        <f>'Master Sheet'!T38</f>
        <v>0</v>
      </c>
      <c r="AH41" s="606">
        <f>'Master Sheet'!AH38</f>
        <v>0</v>
      </c>
      <c r="AI41" s="606">
        <f>'Master Sheet'!AV38</f>
        <v>0</v>
      </c>
      <c r="AJ41" s="606">
        <f>'Master Sheet'!BJ38</f>
        <v>0</v>
      </c>
      <c r="AK41" s="606">
        <f>'Master Sheet'!BX38</f>
        <v>0</v>
      </c>
      <c r="AL41" s="602" t="str">
        <f t="shared" si="32"/>
        <v>Failed</v>
      </c>
      <c r="AM41" s="603">
        <f t="shared" si="33"/>
        <v>0</v>
      </c>
      <c r="AN41" s="601"/>
      <c r="AO41" s="601"/>
      <c r="AP41" s="601"/>
      <c r="AQ41" s="601"/>
      <c r="AR41" s="601"/>
      <c r="AS41" s="602" t="str">
        <f t="shared" si="34"/>
        <v>Failed</v>
      </c>
      <c r="AT41" s="603">
        <f t="shared" si="35"/>
        <v>0</v>
      </c>
      <c r="AU41" s="601"/>
      <c r="AV41" s="601"/>
      <c r="AW41" s="601"/>
      <c r="AX41" s="601"/>
      <c r="AY41" s="601"/>
      <c r="AZ41" s="602" t="str">
        <f t="shared" si="36"/>
        <v>Failed</v>
      </c>
      <c r="BA41" s="603">
        <f t="shared" si="37"/>
        <v>0</v>
      </c>
      <c r="BB41" s="601"/>
      <c r="BC41" s="601"/>
      <c r="BD41" s="601"/>
      <c r="BE41" s="601"/>
      <c r="BF41" s="601"/>
      <c r="BG41" s="602" t="str">
        <f t="shared" si="38"/>
        <v>Failed</v>
      </c>
      <c r="BH41" s="603">
        <f t="shared" si="39"/>
        <v>0</v>
      </c>
      <c r="BI41" s="616"/>
      <c r="BJ41" s="616"/>
      <c r="BK41" s="616"/>
      <c r="BL41" s="616"/>
      <c r="BM41" s="616"/>
      <c r="BN41" s="602" t="str">
        <f t="shared" si="40"/>
        <v>Failed</v>
      </c>
      <c r="BO41" s="603">
        <f t="shared" si="41"/>
        <v>0</v>
      </c>
      <c r="BP41" s="616"/>
      <c r="BQ41" s="616"/>
      <c r="BR41" s="616"/>
      <c r="BS41" s="616"/>
      <c r="BT41" s="616"/>
      <c r="BU41" s="602" t="str">
        <f t="shared" si="42"/>
        <v>Failed</v>
      </c>
      <c r="BV41" s="603">
        <f t="shared" si="43"/>
        <v>0</v>
      </c>
      <c r="BW41" s="616"/>
      <c r="BX41" s="616"/>
      <c r="BY41" s="616"/>
      <c r="BZ41" s="616"/>
      <c r="CA41" s="616"/>
      <c r="CB41" s="602" t="str">
        <f t="shared" si="44"/>
        <v>Failed</v>
      </c>
      <c r="CC41" s="603">
        <f t="shared" si="45"/>
        <v>0</v>
      </c>
      <c r="CD41" s="616"/>
      <c r="CE41" s="616"/>
      <c r="CF41" s="616"/>
      <c r="CG41" s="616"/>
      <c r="CH41" s="616"/>
      <c r="CI41" s="602" t="str">
        <f t="shared" si="46"/>
        <v>Failed</v>
      </c>
      <c r="CJ41" s="603">
        <f t="shared" si="47"/>
        <v>0</v>
      </c>
      <c r="CK41" s="603"/>
      <c r="CL41" s="603"/>
      <c r="CM41" s="603"/>
      <c r="CN41" s="603"/>
      <c r="CO41" s="603"/>
      <c r="CP41" s="603"/>
      <c r="CQ41" s="603"/>
      <c r="CR41" s="603"/>
      <c r="CS41" s="603"/>
      <c r="CT41" s="603"/>
      <c r="CU41" s="603"/>
      <c r="CV41" s="603"/>
      <c r="CW41" s="603"/>
      <c r="CX41" s="616"/>
      <c r="CY41" s="616"/>
      <c r="CZ41" s="616"/>
      <c r="DA41" s="616"/>
      <c r="DB41" s="616"/>
      <c r="DC41" s="602"/>
    </row>
    <row r="42" spans="1:107" s="373" customFormat="1" ht="14.25" customHeight="1">
      <c r="A42" s="613">
        <v>7</v>
      </c>
      <c r="B42" s="357" t="str">
        <f>CustomizedSchReg!C39</f>
        <v>CORCIEGA</v>
      </c>
      <c r="C42" s="357" t="str">
        <f>CustomizedSchReg!D39</f>
        <v>Gica</v>
      </c>
      <c r="D42" s="358" t="str">
        <f>CustomizedSchReg!F39</f>
        <v>L.</v>
      </c>
      <c r="E42" s="601"/>
      <c r="F42" s="601"/>
      <c r="G42" s="601"/>
      <c r="H42" s="601"/>
      <c r="I42" s="601"/>
      <c r="J42" s="602" t="str">
        <f t="shared" si="24"/>
        <v>Failed</v>
      </c>
      <c r="K42" s="603">
        <f t="shared" si="25"/>
        <v>0</v>
      </c>
      <c r="L42" s="604"/>
      <c r="M42" s="604"/>
      <c r="N42" s="604"/>
      <c r="O42" s="604"/>
      <c r="P42" s="604"/>
      <c r="Q42" s="602" t="str">
        <f t="shared" si="26"/>
        <v>Failed</v>
      </c>
      <c r="R42" s="603">
        <f t="shared" si="27"/>
        <v>0</v>
      </c>
      <c r="S42" s="605"/>
      <c r="T42" s="605"/>
      <c r="U42" s="605"/>
      <c r="V42" s="605"/>
      <c r="W42" s="605"/>
      <c r="X42" s="602" t="str">
        <f t="shared" si="28"/>
        <v>Failed</v>
      </c>
      <c r="Y42" s="603">
        <f t="shared" si="29"/>
        <v>0</v>
      </c>
      <c r="Z42" s="601"/>
      <c r="AA42" s="601"/>
      <c r="AB42" s="601"/>
      <c r="AC42" s="601"/>
      <c r="AD42" s="601"/>
      <c r="AE42" s="602" t="str">
        <f t="shared" si="30"/>
        <v>Failed</v>
      </c>
      <c r="AF42" s="603">
        <f t="shared" si="31"/>
        <v>0</v>
      </c>
      <c r="AG42" s="606">
        <f>'Master Sheet'!T39</f>
        <v>0</v>
      </c>
      <c r="AH42" s="606">
        <f>'Master Sheet'!AH39</f>
        <v>0</v>
      </c>
      <c r="AI42" s="606">
        <f>'Master Sheet'!AV39</f>
        <v>0</v>
      </c>
      <c r="AJ42" s="606">
        <f>'Master Sheet'!BJ39</f>
        <v>0</v>
      </c>
      <c r="AK42" s="606">
        <f>'Master Sheet'!BX39</f>
        <v>0</v>
      </c>
      <c r="AL42" s="602" t="str">
        <f t="shared" si="32"/>
        <v>Failed</v>
      </c>
      <c r="AM42" s="603">
        <f t="shared" si="33"/>
        <v>0</v>
      </c>
      <c r="AN42" s="601"/>
      <c r="AO42" s="601"/>
      <c r="AP42" s="601"/>
      <c r="AQ42" s="601"/>
      <c r="AR42" s="601"/>
      <c r="AS42" s="602" t="str">
        <f t="shared" si="34"/>
        <v>Failed</v>
      </c>
      <c r="AT42" s="603">
        <f t="shared" si="35"/>
        <v>0</v>
      </c>
      <c r="AU42" s="601"/>
      <c r="AV42" s="601"/>
      <c r="AW42" s="601"/>
      <c r="AX42" s="601"/>
      <c r="AY42" s="601"/>
      <c r="AZ42" s="602" t="str">
        <f t="shared" si="36"/>
        <v>Failed</v>
      </c>
      <c r="BA42" s="603">
        <f t="shared" si="37"/>
        <v>0</v>
      </c>
      <c r="BB42" s="601"/>
      <c r="BC42" s="601"/>
      <c r="BD42" s="601"/>
      <c r="BE42" s="601"/>
      <c r="BF42" s="601"/>
      <c r="BG42" s="602" t="str">
        <f t="shared" si="38"/>
        <v>Failed</v>
      </c>
      <c r="BH42" s="603">
        <f t="shared" si="39"/>
        <v>0</v>
      </c>
      <c r="BI42" s="616"/>
      <c r="BJ42" s="616"/>
      <c r="BK42" s="616"/>
      <c r="BL42" s="616"/>
      <c r="BM42" s="616"/>
      <c r="BN42" s="602" t="str">
        <f t="shared" si="40"/>
        <v>Failed</v>
      </c>
      <c r="BO42" s="603">
        <f t="shared" si="41"/>
        <v>0</v>
      </c>
      <c r="BP42" s="616"/>
      <c r="BQ42" s="616"/>
      <c r="BR42" s="616"/>
      <c r="BS42" s="616"/>
      <c r="BT42" s="616"/>
      <c r="BU42" s="602" t="str">
        <f t="shared" si="42"/>
        <v>Failed</v>
      </c>
      <c r="BV42" s="603">
        <f t="shared" si="43"/>
        <v>0</v>
      </c>
      <c r="BW42" s="616"/>
      <c r="BX42" s="616"/>
      <c r="BY42" s="616"/>
      <c r="BZ42" s="616"/>
      <c r="CA42" s="616"/>
      <c r="CB42" s="602" t="str">
        <f t="shared" si="44"/>
        <v>Failed</v>
      </c>
      <c r="CC42" s="603">
        <f t="shared" si="45"/>
        <v>0</v>
      </c>
      <c r="CD42" s="616"/>
      <c r="CE42" s="616"/>
      <c r="CF42" s="616"/>
      <c r="CG42" s="616"/>
      <c r="CH42" s="616"/>
      <c r="CI42" s="602" t="str">
        <f t="shared" si="46"/>
        <v>Failed</v>
      </c>
      <c r="CJ42" s="603">
        <f t="shared" si="47"/>
        <v>0</v>
      </c>
      <c r="CK42" s="603"/>
      <c r="CL42" s="603"/>
      <c r="CM42" s="603"/>
      <c r="CN42" s="603"/>
      <c r="CO42" s="603"/>
      <c r="CP42" s="603"/>
      <c r="CQ42" s="603"/>
      <c r="CR42" s="603"/>
      <c r="CS42" s="603"/>
      <c r="CT42" s="603"/>
      <c r="CU42" s="603"/>
      <c r="CV42" s="603"/>
      <c r="CW42" s="603"/>
      <c r="CX42" s="616"/>
      <c r="CY42" s="616"/>
      <c r="CZ42" s="616"/>
      <c r="DA42" s="616"/>
      <c r="DB42" s="616"/>
      <c r="DC42" s="602"/>
    </row>
    <row r="43" spans="1:107" s="373" customFormat="1" ht="14.25" customHeight="1">
      <c r="A43" s="613">
        <v>8</v>
      </c>
      <c r="B43" s="357" t="str">
        <f>CustomizedSchReg!C40</f>
        <v>GAID</v>
      </c>
      <c r="C43" s="357" t="str">
        <f>CustomizedSchReg!D40</f>
        <v>Princess Mae</v>
      </c>
      <c r="D43" s="358" t="str">
        <f>CustomizedSchReg!F40</f>
        <v>R.</v>
      </c>
      <c r="E43" s="601"/>
      <c r="F43" s="601"/>
      <c r="G43" s="601"/>
      <c r="H43" s="601"/>
      <c r="I43" s="601"/>
      <c r="J43" s="602" t="str">
        <f t="shared" si="24"/>
        <v>Failed</v>
      </c>
      <c r="K43" s="603">
        <f t="shared" si="25"/>
        <v>0</v>
      </c>
      <c r="L43" s="604"/>
      <c r="M43" s="604"/>
      <c r="N43" s="604"/>
      <c r="O43" s="604"/>
      <c r="P43" s="604"/>
      <c r="Q43" s="602" t="str">
        <f t="shared" si="26"/>
        <v>Failed</v>
      </c>
      <c r="R43" s="603">
        <f t="shared" si="27"/>
        <v>0</v>
      </c>
      <c r="S43" s="605"/>
      <c r="T43" s="605"/>
      <c r="U43" s="605"/>
      <c r="V43" s="605"/>
      <c r="W43" s="605"/>
      <c r="X43" s="602" t="str">
        <f t="shared" si="28"/>
        <v>Failed</v>
      </c>
      <c r="Y43" s="603">
        <f t="shared" si="29"/>
        <v>0</v>
      </c>
      <c r="Z43" s="601"/>
      <c r="AA43" s="601"/>
      <c r="AB43" s="601"/>
      <c r="AC43" s="601"/>
      <c r="AD43" s="601"/>
      <c r="AE43" s="602" t="str">
        <f t="shared" si="30"/>
        <v>Failed</v>
      </c>
      <c r="AF43" s="603">
        <f t="shared" si="31"/>
        <v>0</v>
      </c>
      <c r="AG43" s="606">
        <f>'Master Sheet'!T40</f>
        <v>0</v>
      </c>
      <c r="AH43" s="606">
        <f>'Master Sheet'!AH40</f>
        <v>0</v>
      </c>
      <c r="AI43" s="606">
        <f>'Master Sheet'!AV40</f>
        <v>0</v>
      </c>
      <c r="AJ43" s="606">
        <f>'Master Sheet'!BJ40</f>
        <v>0</v>
      </c>
      <c r="AK43" s="606">
        <f>'Master Sheet'!BX40</f>
        <v>0</v>
      </c>
      <c r="AL43" s="602" t="str">
        <f t="shared" si="32"/>
        <v>Failed</v>
      </c>
      <c r="AM43" s="603">
        <f t="shared" si="33"/>
        <v>0</v>
      </c>
      <c r="AN43" s="601"/>
      <c r="AO43" s="601"/>
      <c r="AP43" s="601"/>
      <c r="AQ43" s="601"/>
      <c r="AR43" s="601"/>
      <c r="AS43" s="602" t="str">
        <f t="shared" si="34"/>
        <v>Failed</v>
      </c>
      <c r="AT43" s="603">
        <f t="shared" si="35"/>
        <v>0</v>
      </c>
      <c r="AU43" s="601"/>
      <c r="AV43" s="601"/>
      <c r="AW43" s="601"/>
      <c r="AX43" s="601"/>
      <c r="AY43" s="601"/>
      <c r="AZ43" s="602" t="str">
        <f t="shared" si="36"/>
        <v>Failed</v>
      </c>
      <c r="BA43" s="603">
        <f t="shared" si="37"/>
        <v>0</v>
      </c>
      <c r="BB43" s="601"/>
      <c r="BC43" s="601"/>
      <c r="BD43" s="601"/>
      <c r="BE43" s="601"/>
      <c r="BF43" s="601"/>
      <c r="BG43" s="602" t="str">
        <f t="shared" si="38"/>
        <v>Failed</v>
      </c>
      <c r="BH43" s="603">
        <f t="shared" si="39"/>
        <v>0</v>
      </c>
      <c r="BI43" s="616"/>
      <c r="BJ43" s="616"/>
      <c r="BK43" s="616"/>
      <c r="BL43" s="616"/>
      <c r="BM43" s="616"/>
      <c r="BN43" s="602" t="str">
        <f t="shared" si="40"/>
        <v>Failed</v>
      </c>
      <c r="BO43" s="603">
        <f t="shared" si="41"/>
        <v>0</v>
      </c>
      <c r="BP43" s="616"/>
      <c r="BQ43" s="616"/>
      <c r="BR43" s="616"/>
      <c r="BS43" s="616"/>
      <c r="BT43" s="616"/>
      <c r="BU43" s="602" t="str">
        <f t="shared" si="42"/>
        <v>Failed</v>
      </c>
      <c r="BV43" s="603">
        <f t="shared" si="43"/>
        <v>0</v>
      </c>
      <c r="BW43" s="616"/>
      <c r="BX43" s="616"/>
      <c r="BY43" s="616"/>
      <c r="BZ43" s="616"/>
      <c r="CA43" s="616"/>
      <c r="CB43" s="602" t="str">
        <f t="shared" si="44"/>
        <v>Failed</v>
      </c>
      <c r="CC43" s="603">
        <f t="shared" si="45"/>
        <v>0</v>
      </c>
      <c r="CD43" s="616"/>
      <c r="CE43" s="616"/>
      <c r="CF43" s="616"/>
      <c r="CG43" s="616"/>
      <c r="CH43" s="616"/>
      <c r="CI43" s="602" t="str">
        <f t="shared" si="46"/>
        <v>Failed</v>
      </c>
      <c r="CJ43" s="603">
        <f t="shared" si="47"/>
        <v>0</v>
      </c>
      <c r="CK43" s="603"/>
      <c r="CL43" s="603"/>
      <c r="CM43" s="603"/>
      <c r="CN43" s="603"/>
      <c r="CO43" s="603"/>
      <c r="CP43" s="603"/>
      <c r="CQ43" s="603"/>
      <c r="CR43" s="603"/>
      <c r="CS43" s="603"/>
      <c r="CT43" s="603"/>
      <c r="CU43" s="603"/>
      <c r="CV43" s="603"/>
      <c r="CW43" s="603"/>
      <c r="CX43" s="616"/>
      <c r="CY43" s="616"/>
      <c r="CZ43" s="616"/>
      <c r="DA43" s="616"/>
      <c r="DB43" s="616"/>
      <c r="DC43" s="602"/>
    </row>
    <row r="44" spans="1:107" s="373" customFormat="1" ht="14.25" customHeight="1">
      <c r="A44" s="613">
        <v>9</v>
      </c>
      <c r="B44" s="357" t="str">
        <f>CustomizedSchReg!C41</f>
        <v>GERVISE</v>
      </c>
      <c r="C44" s="357" t="str">
        <f>CustomizedSchReg!D41</f>
        <v>Maria Celina</v>
      </c>
      <c r="D44" s="358" t="str">
        <f>CustomizedSchReg!F41</f>
        <v>B.</v>
      </c>
      <c r="E44" s="601"/>
      <c r="F44" s="601"/>
      <c r="G44" s="601"/>
      <c r="H44" s="601"/>
      <c r="I44" s="601"/>
      <c r="J44" s="602" t="str">
        <f t="shared" si="24"/>
        <v>Failed</v>
      </c>
      <c r="K44" s="603">
        <f t="shared" si="25"/>
        <v>0</v>
      </c>
      <c r="L44" s="604"/>
      <c r="M44" s="604"/>
      <c r="N44" s="604"/>
      <c r="O44" s="604"/>
      <c r="P44" s="604"/>
      <c r="Q44" s="602" t="str">
        <f t="shared" si="26"/>
        <v>Failed</v>
      </c>
      <c r="R44" s="603">
        <f t="shared" si="27"/>
        <v>0</v>
      </c>
      <c r="S44" s="605"/>
      <c r="T44" s="605"/>
      <c r="U44" s="605"/>
      <c r="V44" s="605"/>
      <c r="W44" s="605"/>
      <c r="X44" s="602" t="str">
        <f t="shared" si="28"/>
        <v>Failed</v>
      </c>
      <c r="Y44" s="603">
        <f t="shared" si="29"/>
        <v>0</v>
      </c>
      <c r="Z44" s="601"/>
      <c r="AA44" s="601"/>
      <c r="AB44" s="601"/>
      <c r="AC44" s="601"/>
      <c r="AD44" s="601"/>
      <c r="AE44" s="602" t="str">
        <f t="shared" si="30"/>
        <v>Failed</v>
      </c>
      <c r="AF44" s="603">
        <f t="shared" si="31"/>
        <v>0</v>
      </c>
      <c r="AG44" s="606">
        <f>'Master Sheet'!T41</f>
        <v>0</v>
      </c>
      <c r="AH44" s="606">
        <f>'Master Sheet'!AH41</f>
        <v>0</v>
      </c>
      <c r="AI44" s="606">
        <f>'Master Sheet'!AV41</f>
        <v>0</v>
      </c>
      <c r="AJ44" s="606">
        <f>'Master Sheet'!BJ41</f>
        <v>0</v>
      </c>
      <c r="AK44" s="606">
        <f>'Master Sheet'!BX41</f>
        <v>0</v>
      </c>
      <c r="AL44" s="602" t="str">
        <f t="shared" si="32"/>
        <v>Failed</v>
      </c>
      <c r="AM44" s="603">
        <f t="shared" si="33"/>
        <v>0</v>
      </c>
      <c r="AN44" s="601"/>
      <c r="AO44" s="601"/>
      <c r="AP44" s="601"/>
      <c r="AQ44" s="601"/>
      <c r="AR44" s="601"/>
      <c r="AS44" s="602" t="str">
        <f t="shared" si="34"/>
        <v>Failed</v>
      </c>
      <c r="AT44" s="603">
        <f t="shared" si="35"/>
        <v>0</v>
      </c>
      <c r="AU44" s="601"/>
      <c r="AV44" s="601"/>
      <c r="AW44" s="601"/>
      <c r="AX44" s="601"/>
      <c r="AY44" s="601"/>
      <c r="AZ44" s="602" t="str">
        <f t="shared" si="36"/>
        <v>Failed</v>
      </c>
      <c r="BA44" s="603">
        <f t="shared" si="37"/>
        <v>0</v>
      </c>
      <c r="BB44" s="601"/>
      <c r="BC44" s="601"/>
      <c r="BD44" s="601"/>
      <c r="BE44" s="601"/>
      <c r="BF44" s="601"/>
      <c r="BG44" s="602" t="str">
        <f t="shared" si="38"/>
        <v>Failed</v>
      </c>
      <c r="BH44" s="603">
        <f t="shared" si="39"/>
        <v>0</v>
      </c>
      <c r="BI44" s="616"/>
      <c r="BJ44" s="616"/>
      <c r="BK44" s="616"/>
      <c r="BL44" s="616"/>
      <c r="BM44" s="616"/>
      <c r="BN44" s="602" t="str">
        <f t="shared" si="40"/>
        <v>Failed</v>
      </c>
      <c r="BO44" s="603">
        <f t="shared" si="41"/>
        <v>0</v>
      </c>
      <c r="BP44" s="616"/>
      <c r="BQ44" s="616"/>
      <c r="BR44" s="616"/>
      <c r="BS44" s="616"/>
      <c r="BT44" s="616"/>
      <c r="BU44" s="602" t="str">
        <f t="shared" si="42"/>
        <v>Failed</v>
      </c>
      <c r="BV44" s="603">
        <f t="shared" si="43"/>
        <v>0</v>
      </c>
      <c r="BW44" s="616"/>
      <c r="BX44" s="616"/>
      <c r="BY44" s="616"/>
      <c r="BZ44" s="616"/>
      <c r="CA44" s="616"/>
      <c r="CB44" s="602" t="str">
        <f t="shared" si="44"/>
        <v>Failed</v>
      </c>
      <c r="CC44" s="603">
        <f t="shared" si="45"/>
        <v>0</v>
      </c>
      <c r="CD44" s="616"/>
      <c r="CE44" s="616"/>
      <c r="CF44" s="616"/>
      <c r="CG44" s="616"/>
      <c r="CH44" s="616"/>
      <c r="CI44" s="602" t="str">
        <f t="shared" si="46"/>
        <v>Failed</v>
      </c>
      <c r="CJ44" s="603">
        <f t="shared" si="47"/>
        <v>0</v>
      </c>
      <c r="CK44" s="603"/>
      <c r="CL44" s="603"/>
      <c r="CM44" s="603"/>
      <c r="CN44" s="603"/>
      <c r="CO44" s="603"/>
      <c r="CP44" s="603"/>
      <c r="CQ44" s="603"/>
      <c r="CR44" s="603"/>
      <c r="CS44" s="603"/>
      <c r="CT44" s="603"/>
      <c r="CU44" s="603"/>
      <c r="CV44" s="603"/>
      <c r="CW44" s="603"/>
      <c r="CX44" s="616"/>
      <c r="CY44" s="616"/>
      <c r="CZ44" s="616"/>
      <c r="DA44" s="616"/>
      <c r="DB44" s="616"/>
      <c r="DC44" s="602"/>
    </row>
    <row r="45" spans="1:107" s="373" customFormat="1" ht="14.25" customHeight="1">
      <c r="A45" s="613">
        <v>10</v>
      </c>
      <c r="B45" s="357" t="str">
        <f>CustomizedSchReg!C42</f>
        <v>HENOGUIN</v>
      </c>
      <c r="C45" s="357" t="str">
        <f>CustomizedSchReg!D42</f>
        <v>Jolina</v>
      </c>
      <c r="D45" s="358" t="str">
        <f>CustomizedSchReg!F42</f>
        <v>H.</v>
      </c>
      <c r="E45" s="601"/>
      <c r="F45" s="601"/>
      <c r="G45" s="601"/>
      <c r="H45" s="601"/>
      <c r="I45" s="601"/>
      <c r="J45" s="602" t="str">
        <f t="shared" si="24"/>
        <v>Failed</v>
      </c>
      <c r="K45" s="603">
        <f t="shared" si="25"/>
        <v>0</v>
      </c>
      <c r="L45" s="604"/>
      <c r="M45" s="604"/>
      <c r="N45" s="604"/>
      <c r="O45" s="604"/>
      <c r="P45" s="604"/>
      <c r="Q45" s="602" t="str">
        <f t="shared" si="26"/>
        <v>Failed</v>
      </c>
      <c r="R45" s="603">
        <f t="shared" si="27"/>
        <v>0</v>
      </c>
      <c r="S45" s="605"/>
      <c r="T45" s="605"/>
      <c r="U45" s="605"/>
      <c r="V45" s="605"/>
      <c r="W45" s="605"/>
      <c r="X45" s="602" t="str">
        <f t="shared" si="28"/>
        <v>Failed</v>
      </c>
      <c r="Y45" s="603">
        <f t="shared" si="29"/>
        <v>0</v>
      </c>
      <c r="Z45" s="601"/>
      <c r="AA45" s="601"/>
      <c r="AB45" s="601"/>
      <c r="AC45" s="601"/>
      <c r="AD45" s="601"/>
      <c r="AE45" s="602" t="str">
        <f t="shared" si="30"/>
        <v>Failed</v>
      </c>
      <c r="AF45" s="603">
        <f t="shared" si="31"/>
        <v>0</v>
      </c>
      <c r="AG45" s="606">
        <f>'Master Sheet'!T42</f>
        <v>0</v>
      </c>
      <c r="AH45" s="606">
        <f>'Master Sheet'!AH42</f>
        <v>0</v>
      </c>
      <c r="AI45" s="606">
        <f>'Master Sheet'!AV42</f>
        <v>0</v>
      </c>
      <c r="AJ45" s="606">
        <f>'Master Sheet'!BJ42</f>
        <v>0</v>
      </c>
      <c r="AK45" s="606">
        <f>'Master Sheet'!BX42</f>
        <v>0</v>
      </c>
      <c r="AL45" s="602" t="str">
        <f t="shared" si="32"/>
        <v>Failed</v>
      </c>
      <c r="AM45" s="603">
        <f t="shared" si="33"/>
        <v>0</v>
      </c>
      <c r="AN45" s="601"/>
      <c r="AO45" s="601"/>
      <c r="AP45" s="601"/>
      <c r="AQ45" s="601"/>
      <c r="AR45" s="601"/>
      <c r="AS45" s="602" t="str">
        <f t="shared" si="34"/>
        <v>Failed</v>
      </c>
      <c r="AT45" s="603">
        <f t="shared" si="35"/>
        <v>0</v>
      </c>
      <c r="AU45" s="601"/>
      <c r="AV45" s="601"/>
      <c r="AW45" s="601"/>
      <c r="AX45" s="601"/>
      <c r="AY45" s="601"/>
      <c r="AZ45" s="602" t="str">
        <f t="shared" si="36"/>
        <v>Failed</v>
      </c>
      <c r="BA45" s="603">
        <f t="shared" si="37"/>
        <v>0</v>
      </c>
      <c r="BB45" s="601"/>
      <c r="BC45" s="601"/>
      <c r="BD45" s="601"/>
      <c r="BE45" s="601"/>
      <c r="BF45" s="601"/>
      <c r="BG45" s="602" t="str">
        <f t="shared" si="38"/>
        <v>Failed</v>
      </c>
      <c r="BH45" s="603">
        <f t="shared" si="39"/>
        <v>0</v>
      </c>
      <c r="BI45" s="616"/>
      <c r="BJ45" s="616"/>
      <c r="BK45" s="616"/>
      <c r="BL45" s="616"/>
      <c r="BM45" s="616"/>
      <c r="BN45" s="602" t="str">
        <f t="shared" si="40"/>
        <v>Failed</v>
      </c>
      <c r="BO45" s="603">
        <f t="shared" si="41"/>
        <v>0</v>
      </c>
      <c r="BP45" s="616"/>
      <c r="BQ45" s="616"/>
      <c r="BR45" s="616"/>
      <c r="BS45" s="616"/>
      <c r="BT45" s="616"/>
      <c r="BU45" s="602" t="str">
        <f t="shared" si="42"/>
        <v>Failed</v>
      </c>
      <c r="BV45" s="603">
        <f t="shared" si="43"/>
        <v>0</v>
      </c>
      <c r="BW45" s="616"/>
      <c r="BX45" s="616"/>
      <c r="BY45" s="616"/>
      <c r="BZ45" s="616"/>
      <c r="CA45" s="616"/>
      <c r="CB45" s="602" t="str">
        <f t="shared" si="44"/>
        <v>Failed</v>
      </c>
      <c r="CC45" s="603">
        <f t="shared" si="45"/>
        <v>0</v>
      </c>
      <c r="CD45" s="616"/>
      <c r="CE45" s="616"/>
      <c r="CF45" s="616"/>
      <c r="CG45" s="616"/>
      <c r="CH45" s="616"/>
      <c r="CI45" s="602" t="str">
        <f t="shared" si="46"/>
        <v>Failed</v>
      </c>
      <c r="CJ45" s="603">
        <f t="shared" si="47"/>
        <v>0</v>
      </c>
      <c r="CK45" s="603"/>
      <c r="CL45" s="603"/>
      <c r="CM45" s="603"/>
      <c r="CN45" s="603"/>
      <c r="CO45" s="603"/>
      <c r="CP45" s="603"/>
      <c r="CQ45" s="603"/>
      <c r="CR45" s="603"/>
      <c r="CS45" s="603"/>
      <c r="CT45" s="603"/>
      <c r="CU45" s="603"/>
      <c r="CV45" s="603"/>
      <c r="CW45" s="603"/>
      <c r="CX45" s="616"/>
      <c r="CY45" s="616"/>
      <c r="CZ45" s="616"/>
      <c r="DA45" s="616"/>
      <c r="DB45" s="616"/>
      <c r="DC45" s="602"/>
    </row>
    <row r="46" spans="1:107" s="373" customFormat="1" ht="14.25" customHeight="1">
      <c r="A46" s="613">
        <v>11</v>
      </c>
      <c r="B46" s="357" t="str">
        <f>CustomizedSchReg!C43</f>
        <v>LOMONGO</v>
      </c>
      <c r="C46" s="357" t="str">
        <f>CustomizedSchReg!D43</f>
        <v>Camille Jane</v>
      </c>
      <c r="D46" s="358" t="str">
        <f>CustomizedSchReg!F43</f>
        <v>E.</v>
      </c>
      <c r="E46" s="601"/>
      <c r="F46" s="601"/>
      <c r="G46" s="601"/>
      <c r="H46" s="601"/>
      <c r="I46" s="601"/>
      <c r="J46" s="602" t="str">
        <f t="shared" si="24"/>
        <v>Failed</v>
      </c>
      <c r="K46" s="603">
        <f t="shared" si="25"/>
        <v>0</v>
      </c>
      <c r="L46" s="604"/>
      <c r="M46" s="604"/>
      <c r="N46" s="604"/>
      <c r="O46" s="604"/>
      <c r="P46" s="604"/>
      <c r="Q46" s="602" t="str">
        <f t="shared" si="26"/>
        <v>Failed</v>
      </c>
      <c r="R46" s="603">
        <f t="shared" si="27"/>
        <v>0</v>
      </c>
      <c r="S46" s="605"/>
      <c r="T46" s="605"/>
      <c r="U46" s="605"/>
      <c r="V46" s="605"/>
      <c r="W46" s="605"/>
      <c r="X46" s="602" t="str">
        <f t="shared" si="28"/>
        <v>Failed</v>
      </c>
      <c r="Y46" s="603">
        <f t="shared" si="29"/>
        <v>0</v>
      </c>
      <c r="Z46" s="601"/>
      <c r="AA46" s="601"/>
      <c r="AB46" s="601"/>
      <c r="AC46" s="601"/>
      <c r="AD46" s="601"/>
      <c r="AE46" s="602" t="str">
        <f t="shared" si="30"/>
        <v>Failed</v>
      </c>
      <c r="AF46" s="603">
        <f t="shared" si="31"/>
        <v>0</v>
      </c>
      <c r="AG46" s="606">
        <f>'Master Sheet'!T43</f>
        <v>0</v>
      </c>
      <c r="AH46" s="606">
        <f>'Master Sheet'!AH43</f>
        <v>0</v>
      </c>
      <c r="AI46" s="606">
        <f>'Master Sheet'!AV43</f>
        <v>0</v>
      </c>
      <c r="AJ46" s="606">
        <f>'Master Sheet'!BJ43</f>
        <v>0</v>
      </c>
      <c r="AK46" s="606">
        <f>'Master Sheet'!BX43</f>
        <v>0</v>
      </c>
      <c r="AL46" s="602" t="str">
        <f t="shared" si="32"/>
        <v>Failed</v>
      </c>
      <c r="AM46" s="603">
        <f t="shared" si="33"/>
        <v>0</v>
      </c>
      <c r="AN46" s="601"/>
      <c r="AO46" s="601"/>
      <c r="AP46" s="601"/>
      <c r="AQ46" s="601"/>
      <c r="AR46" s="601"/>
      <c r="AS46" s="602" t="str">
        <f t="shared" si="34"/>
        <v>Failed</v>
      </c>
      <c r="AT46" s="603">
        <f t="shared" si="35"/>
        <v>0</v>
      </c>
      <c r="AU46" s="601"/>
      <c r="AV46" s="601"/>
      <c r="AW46" s="601"/>
      <c r="AX46" s="601"/>
      <c r="AY46" s="601"/>
      <c r="AZ46" s="602" t="str">
        <f t="shared" si="36"/>
        <v>Failed</v>
      </c>
      <c r="BA46" s="603">
        <f t="shared" si="37"/>
        <v>0</v>
      </c>
      <c r="BB46" s="601"/>
      <c r="BC46" s="601"/>
      <c r="BD46" s="601"/>
      <c r="BE46" s="601"/>
      <c r="BF46" s="601"/>
      <c r="BG46" s="602" t="str">
        <f t="shared" si="38"/>
        <v>Failed</v>
      </c>
      <c r="BH46" s="603">
        <f t="shared" si="39"/>
        <v>0</v>
      </c>
      <c r="BI46" s="616"/>
      <c r="BJ46" s="616"/>
      <c r="BK46" s="616"/>
      <c r="BL46" s="616"/>
      <c r="BM46" s="616"/>
      <c r="BN46" s="602" t="str">
        <f t="shared" si="40"/>
        <v>Failed</v>
      </c>
      <c r="BO46" s="603">
        <f t="shared" si="41"/>
        <v>0</v>
      </c>
      <c r="BP46" s="616"/>
      <c r="BQ46" s="616"/>
      <c r="BR46" s="616"/>
      <c r="BS46" s="616"/>
      <c r="BT46" s="616"/>
      <c r="BU46" s="602" t="str">
        <f t="shared" si="42"/>
        <v>Failed</v>
      </c>
      <c r="BV46" s="603">
        <f t="shared" si="43"/>
        <v>0</v>
      </c>
      <c r="BW46" s="616"/>
      <c r="BX46" s="616"/>
      <c r="BY46" s="616"/>
      <c r="BZ46" s="616"/>
      <c r="CA46" s="616"/>
      <c r="CB46" s="602" t="str">
        <f t="shared" si="44"/>
        <v>Failed</v>
      </c>
      <c r="CC46" s="603">
        <f t="shared" si="45"/>
        <v>0</v>
      </c>
      <c r="CD46" s="616"/>
      <c r="CE46" s="616"/>
      <c r="CF46" s="616"/>
      <c r="CG46" s="616"/>
      <c r="CH46" s="616"/>
      <c r="CI46" s="602" t="str">
        <f t="shared" si="46"/>
        <v>Failed</v>
      </c>
      <c r="CJ46" s="603">
        <f t="shared" si="47"/>
        <v>0</v>
      </c>
      <c r="CK46" s="603"/>
      <c r="CL46" s="603"/>
      <c r="CM46" s="603"/>
      <c r="CN46" s="603"/>
      <c r="CO46" s="603"/>
      <c r="CP46" s="603"/>
      <c r="CQ46" s="603"/>
      <c r="CR46" s="603"/>
      <c r="CS46" s="603"/>
      <c r="CT46" s="603"/>
      <c r="CU46" s="603"/>
      <c r="CV46" s="603"/>
      <c r="CW46" s="603"/>
      <c r="CX46" s="616"/>
      <c r="CY46" s="616"/>
      <c r="CZ46" s="616"/>
      <c r="DA46" s="616"/>
      <c r="DB46" s="616"/>
      <c r="DC46" s="602"/>
    </row>
    <row r="47" spans="1:107" s="373" customFormat="1" ht="14.25" customHeight="1">
      <c r="A47" s="613">
        <v>12</v>
      </c>
      <c r="B47" s="357" t="str">
        <f>CustomizedSchReg!C44</f>
        <v>MENDOZA</v>
      </c>
      <c r="C47" s="357" t="str">
        <f>CustomizedSchReg!D44</f>
        <v>Jocelyn Kate</v>
      </c>
      <c r="D47" s="358" t="str">
        <f>CustomizedSchReg!F44</f>
        <v>M.</v>
      </c>
      <c r="E47" s="601"/>
      <c r="F47" s="601"/>
      <c r="G47" s="601"/>
      <c r="H47" s="601"/>
      <c r="I47" s="601"/>
      <c r="J47" s="602" t="str">
        <f t="shared" si="24"/>
        <v>Failed</v>
      </c>
      <c r="K47" s="603">
        <f t="shared" si="25"/>
        <v>0</v>
      </c>
      <c r="L47" s="604"/>
      <c r="M47" s="604"/>
      <c r="N47" s="604"/>
      <c r="O47" s="604"/>
      <c r="P47" s="604"/>
      <c r="Q47" s="602" t="str">
        <f t="shared" si="26"/>
        <v>Failed</v>
      </c>
      <c r="R47" s="603">
        <f t="shared" si="27"/>
        <v>0</v>
      </c>
      <c r="S47" s="605"/>
      <c r="T47" s="605"/>
      <c r="U47" s="605"/>
      <c r="V47" s="605"/>
      <c r="W47" s="605"/>
      <c r="X47" s="602" t="str">
        <f t="shared" si="28"/>
        <v>Failed</v>
      </c>
      <c r="Y47" s="603">
        <f t="shared" si="29"/>
        <v>0</v>
      </c>
      <c r="Z47" s="601"/>
      <c r="AA47" s="601"/>
      <c r="AB47" s="601"/>
      <c r="AC47" s="601"/>
      <c r="AD47" s="601"/>
      <c r="AE47" s="602" t="str">
        <f t="shared" si="30"/>
        <v>Failed</v>
      </c>
      <c r="AF47" s="603">
        <f t="shared" si="31"/>
        <v>0</v>
      </c>
      <c r="AG47" s="606">
        <f>'Master Sheet'!T44</f>
        <v>0</v>
      </c>
      <c r="AH47" s="606">
        <f>'Master Sheet'!AH44</f>
        <v>0</v>
      </c>
      <c r="AI47" s="606">
        <f>'Master Sheet'!AV44</f>
        <v>0</v>
      </c>
      <c r="AJ47" s="606">
        <f>'Master Sheet'!BJ44</f>
        <v>0</v>
      </c>
      <c r="AK47" s="606">
        <f>'Master Sheet'!BX44</f>
        <v>0</v>
      </c>
      <c r="AL47" s="602" t="str">
        <f t="shared" si="32"/>
        <v>Failed</v>
      </c>
      <c r="AM47" s="603">
        <f t="shared" si="33"/>
        <v>0</v>
      </c>
      <c r="AN47" s="601"/>
      <c r="AO47" s="601"/>
      <c r="AP47" s="601"/>
      <c r="AQ47" s="601"/>
      <c r="AR47" s="601"/>
      <c r="AS47" s="602" t="str">
        <f t="shared" si="34"/>
        <v>Failed</v>
      </c>
      <c r="AT47" s="603">
        <f t="shared" si="35"/>
        <v>0</v>
      </c>
      <c r="AU47" s="601"/>
      <c r="AV47" s="601"/>
      <c r="AW47" s="601"/>
      <c r="AX47" s="601"/>
      <c r="AY47" s="601"/>
      <c r="AZ47" s="602" t="str">
        <f t="shared" si="36"/>
        <v>Failed</v>
      </c>
      <c r="BA47" s="603">
        <f t="shared" si="37"/>
        <v>0</v>
      </c>
      <c r="BB47" s="601"/>
      <c r="BC47" s="601"/>
      <c r="BD47" s="601"/>
      <c r="BE47" s="601"/>
      <c r="BF47" s="601"/>
      <c r="BG47" s="602" t="str">
        <f t="shared" si="38"/>
        <v>Failed</v>
      </c>
      <c r="BH47" s="603">
        <f t="shared" si="39"/>
        <v>0</v>
      </c>
      <c r="BI47" s="616"/>
      <c r="BJ47" s="616"/>
      <c r="BK47" s="616"/>
      <c r="BL47" s="616"/>
      <c r="BM47" s="616"/>
      <c r="BN47" s="602" t="str">
        <f t="shared" si="40"/>
        <v>Failed</v>
      </c>
      <c r="BO47" s="603">
        <f t="shared" si="41"/>
        <v>0</v>
      </c>
      <c r="BP47" s="616"/>
      <c r="BQ47" s="616"/>
      <c r="BR47" s="616"/>
      <c r="BS47" s="616"/>
      <c r="BT47" s="616"/>
      <c r="BU47" s="602" t="str">
        <f t="shared" si="42"/>
        <v>Failed</v>
      </c>
      <c r="BV47" s="603">
        <f t="shared" si="43"/>
        <v>0</v>
      </c>
      <c r="BW47" s="616"/>
      <c r="BX47" s="616"/>
      <c r="BY47" s="616"/>
      <c r="BZ47" s="616"/>
      <c r="CA47" s="616"/>
      <c r="CB47" s="602" t="str">
        <f t="shared" si="44"/>
        <v>Failed</v>
      </c>
      <c r="CC47" s="603">
        <f t="shared" si="45"/>
        <v>0</v>
      </c>
      <c r="CD47" s="616"/>
      <c r="CE47" s="616"/>
      <c r="CF47" s="616"/>
      <c r="CG47" s="616"/>
      <c r="CH47" s="616"/>
      <c r="CI47" s="602" t="str">
        <f t="shared" si="46"/>
        <v>Failed</v>
      </c>
      <c r="CJ47" s="603">
        <f t="shared" si="47"/>
        <v>0</v>
      </c>
      <c r="CK47" s="603"/>
      <c r="CL47" s="603"/>
      <c r="CM47" s="603"/>
      <c r="CN47" s="603"/>
      <c r="CO47" s="603"/>
      <c r="CP47" s="603"/>
      <c r="CQ47" s="603"/>
      <c r="CR47" s="603"/>
      <c r="CS47" s="603"/>
      <c r="CT47" s="603"/>
      <c r="CU47" s="603"/>
      <c r="CV47" s="603"/>
      <c r="CW47" s="603"/>
      <c r="CX47" s="616"/>
      <c r="CY47" s="616"/>
      <c r="CZ47" s="616"/>
      <c r="DA47" s="616"/>
      <c r="DB47" s="616"/>
      <c r="DC47" s="602"/>
    </row>
    <row r="48" spans="1:107" s="373" customFormat="1" ht="14.25" customHeight="1">
      <c r="A48" s="613">
        <v>13</v>
      </c>
      <c r="B48" s="357" t="str">
        <f>CustomizedSchReg!C45</f>
        <v>MICABALO</v>
      </c>
      <c r="C48" s="357" t="str">
        <f>CustomizedSchReg!D45</f>
        <v>Louise Lane</v>
      </c>
      <c r="D48" s="358" t="str">
        <f>CustomizedSchReg!F45</f>
        <v>D.</v>
      </c>
      <c r="E48" s="601"/>
      <c r="F48" s="601"/>
      <c r="G48" s="601"/>
      <c r="H48" s="601"/>
      <c r="I48" s="601"/>
      <c r="J48" s="602" t="str">
        <f t="shared" si="24"/>
        <v>Failed</v>
      </c>
      <c r="K48" s="603">
        <f t="shared" si="25"/>
        <v>0</v>
      </c>
      <c r="L48" s="604"/>
      <c r="M48" s="604"/>
      <c r="N48" s="604"/>
      <c r="O48" s="604"/>
      <c r="P48" s="604"/>
      <c r="Q48" s="602" t="str">
        <f t="shared" si="26"/>
        <v>Failed</v>
      </c>
      <c r="R48" s="603">
        <f t="shared" si="27"/>
        <v>0</v>
      </c>
      <c r="S48" s="605"/>
      <c r="T48" s="605"/>
      <c r="U48" s="605"/>
      <c r="V48" s="605"/>
      <c r="W48" s="605"/>
      <c r="X48" s="602" t="str">
        <f t="shared" si="28"/>
        <v>Failed</v>
      </c>
      <c r="Y48" s="603">
        <f t="shared" si="29"/>
        <v>0</v>
      </c>
      <c r="Z48" s="601"/>
      <c r="AA48" s="601"/>
      <c r="AB48" s="601"/>
      <c r="AC48" s="601"/>
      <c r="AD48" s="601"/>
      <c r="AE48" s="602" t="str">
        <f t="shared" si="30"/>
        <v>Failed</v>
      </c>
      <c r="AF48" s="603">
        <f t="shared" si="31"/>
        <v>0</v>
      </c>
      <c r="AG48" s="606">
        <f>'Master Sheet'!T45</f>
        <v>0</v>
      </c>
      <c r="AH48" s="606">
        <f>'Master Sheet'!AH45</f>
        <v>0</v>
      </c>
      <c r="AI48" s="606">
        <f>'Master Sheet'!AV45</f>
        <v>0</v>
      </c>
      <c r="AJ48" s="606">
        <f>'Master Sheet'!BJ45</f>
        <v>0</v>
      </c>
      <c r="AK48" s="606">
        <f>'Master Sheet'!BX45</f>
        <v>0</v>
      </c>
      <c r="AL48" s="602" t="str">
        <f t="shared" si="32"/>
        <v>Failed</v>
      </c>
      <c r="AM48" s="603">
        <f t="shared" si="33"/>
        <v>0</v>
      </c>
      <c r="AN48" s="601"/>
      <c r="AO48" s="601"/>
      <c r="AP48" s="601"/>
      <c r="AQ48" s="601"/>
      <c r="AR48" s="601"/>
      <c r="AS48" s="602" t="str">
        <f t="shared" si="34"/>
        <v>Failed</v>
      </c>
      <c r="AT48" s="603">
        <f t="shared" si="35"/>
        <v>0</v>
      </c>
      <c r="AU48" s="601"/>
      <c r="AV48" s="601"/>
      <c r="AW48" s="601"/>
      <c r="AX48" s="601"/>
      <c r="AY48" s="601"/>
      <c r="AZ48" s="602" t="str">
        <f t="shared" si="36"/>
        <v>Failed</v>
      </c>
      <c r="BA48" s="603">
        <f t="shared" si="37"/>
        <v>0</v>
      </c>
      <c r="BB48" s="601"/>
      <c r="BC48" s="601"/>
      <c r="BD48" s="601"/>
      <c r="BE48" s="601"/>
      <c r="BF48" s="601"/>
      <c r="BG48" s="602" t="str">
        <f t="shared" si="38"/>
        <v>Failed</v>
      </c>
      <c r="BH48" s="603">
        <f t="shared" si="39"/>
        <v>0</v>
      </c>
      <c r="BI48" s="616"/>
      <c r="BJ48" s="616"/>
      <c r="BK48" s="616"/>
      <c r="BL48" s="616"/>
      <c r="BM48" s="616"/>
      <c r="BN48" s="602" t="str">
        <f t="shared" si="40"/>
        <v>Failed</v>
      </c>
      <c r="BO48" s="603">
        <f t="shared" si="41"/>
        <v>0</v>
      </c>
      <c r="BP48" s="616"/>
      <c r="BQ48" s="616"/>
      <c r="BR48" s="616"/>
      <c r="BS48" s="616"/>
      <c r="BT48" s="616"/>
      <c r="BU48" s="602" t="str">
        <f t="shared" si="42"/>
        <v>Failed</v>
      </c>
      <c r="BV48" s="603">
        <f t="shared" si="43"/>
        <v>0</v>
      </c>
      <c r="BW48" s="616"/>
      <c r="BX48" s="616"/>
      <c r="BY48" s="616"/>
      <c r="BZ48" s="616"/>
      <c r="CA48" s="616"/>
      <c r="CB48" s="602" t="str">
        <f t="shared" si="44"/>
        <v>Failed</v>
      </c>
      <c r="CC48" s="603">
        <f t="shared" si="45"/>
        <v>0</v>
      </c>
      <c r="CD48" s="616"/>
      <c r="CE48" s="616"/>
      <c r="CF48" s="616"/>
      <c r="CG48" s="616"/>
      <c r="CH48" s="616"/>
      <c r="CI48" s="602" t="str">
        <f t="shared" si="46"/>
        <v>Failed</v>
      </c>
      <c r="CJ48" s="603">
        <f t="shared" si="47"/>
        <v>0</v>
      </c>
      <c r="CK48" s="603"/>
      <c r="CL48" s="603"/>
      <c r="CM48" s="603"/>
      <c r="CN48" s="603"/>
      <c r="CO48" s="603"/>
      <c r="CP48" s="603"/>
      <c r="CQ48" s="603"/>
      <c r="CR48" s="603"/>
      <c r="CS48" s="603"/>
      <c r="CT48" s="603"/>
      <c r="CU48" s="603"/>
      <c r="CV48" s="603"/>
      <c r="CW48" s="603"/>
      <c r="CX48" s="616"/>
      <c r="CY48" s="616"/>
      <c r="CZ48" s="616"/>
      <c r="DA48" s="616"/>
      <c r="DB48" s="616"/>
      <c r="DC48" s="602"/>
    </row>
    <row r="49" spans="1:107" s="373" customFormat="1" ht="14.25" customHeight="1">
      <c r="A49" s="613">
        <v>14</v>
      </c>
      <c r="B49" s="357" t="str">
        <f>CustomizedSchReg!C46</f>
        <v>MONTALBA</v>
      </c>
      <c r="C49" s="357" t="str">
        <f>CustomizedSchReg!D46</f>
        <v>Rejoy Ann Marie</v>
      </c>
      <c r="D49" s="358" t="str">
        <f>CustomizedSchReg!F46</f>
        <v>A.</v>
      </c>
      <c r="E49" s="601"/>
      <c r="F49" s="601"/>
      <c r="G49" s="601"/>
      <c r="H49" s="601"/>
      <c r="I49" s="601"/>
      <c r="J49" s="602" t="str">
        <f t="shared" si="24"/>
        <v>Failed</v>
      </c>
      <c r="K49" s="603">
        <f t="shared" si="25"/>
        <v>0</v>
      </c>
      <c r="L49" s="604"/>
      <c r="M49" s="604"/>
      <c r="N49" s="604"/>
      <c r="O49" s="604"/>
      <c r="P49" s="604"/>
      <c r="Q49" s="602" t="str">
        <f t="shared" si="26"/>
        <v>Failed</v>
      </c>
      <c r="R49" s="603">
        <f t="shared" si="27"/>
        <v>0</v>
      </c>
      <c r="S49" s="605"/>
      <c r="T49" s="605"/>
      <c r="U49" s="605"/>
      <c r="V49" s="605"/>
      <c r="W49" s="605"/>
      <c r="X49" s="602" t="str">
        <f t="shared" si="28"/>
        <v>Failed</v>
      </c>
      <c r="Y49" s="603">
        <f t="shared" si="29"/>
        <v>0</v>
      </c>
      <c r="Z49" s="601"/>
      <c r="AA49" s="601"/>
      <c r="AB49" s="601"/>
      <c r="AC49" s="601"/>
      <c r="AD49" s="601"/>
      <c r="AE49" s="602" t="str">
        <f t="shared" si="30"/>
        <v>Failed</v>
      </c>
      <c r="AF49" s="603">
        <f t="shared" si="31"/>
        <v>0</v>
      </c>
      <c r="AG49" s="606">
        <f>'Master Sheet'!T46</f>
        <v>0</v>
      </c>
      <c r="AH49" s="606">
        <f>'Master Sheet'!AH46</f>
        <v>0</v>
      </c>
      <c r="AI49" s="606">
        <f>'Master Sheet'!AV46</f>
        <v>0</v>
      </c>
      <c r="AJ49" s="606">
        <f>'Master Sheet'!BJ46</f>
        <v>0</v>
      </c>
      <c r="AK49" s="606">
        <f>'Master Sheet'!BX46</f>
        <v>0</v>
      </c>
      <c r="AL49" s="602" t="str">
        <f t="shared" si="32"/>
        <v>Failed</v>
      </c>
      <c r="AM49" s="603">
        <f t="shared" si="33"/>
        <v>0</v>
      </c>
      <c r="AN49" s="601"/>
      <c r="AO49" s="601"/>
      <c r="AP49" s="601"/>
      <c r="AQ49" s="601"/>
      <c r="AR49" s="601"/>
      <c r="AS49" s="602" t="str">
        <f t="shared" si="34"/>
        <v>Failed</v>
      </c>
      <c r="AT49" s="603">
        <f t="shared" si="35"/>
        <v>0</v>
      </c>
      <c r="AU49" s="601"/>
      <c r="AV49" s="601"/>
      <c r="AW49" s="601"/>
      <c r="AX49" s="601"/>
      <c r="AY49" s="601"/>
      <c r="AZ49" s="602" t="str">
        <f t="shared" si="36"/>
        <v>Failed</v>
      </c>
      <c r="BA49" s="603">
        <f t="shared" si="37"/>
        <v>0</v>
      </c>
      <c r="BB49" s="601"/>
      <c r="BC49" s="601"/>
      <c r="BD49" s="601"/>
      <c r="BE49" s="601"/>
      <c r="BF49" s="601"/>
      <c r="BG49" s="602" t="str">
        <f t="shared" si="38"/>
        <v>Failed</v>
      </c>
      <c r="BH49" s="603">
        <f t="shared" si="39"/>
        <v>0</v>
      </c>
      <c r="BI49" s="616"/>
      <c r="BJ49" s="616"/>
      <c r="BK49" s="616"/>
      <c r="BL49" s="616"/>
      <c r="BM49" s="616"/>
      <c r="BN49" s="602" t="str">
        <f t="shared" si="40"/>
        <v>Failed</v>
      </c>
      <c r="BO49" s="603">
        <f t="shared" si="41"/>
        <v>0</v>
      </c>
      <c r="BP49" s="616"/>
      <c r="BQ49" s="616"/>
      <c r="BR49" s="616"/>
      <c r="BS49" s="616"/>
      <c r="BT49" s="616"/>
      <c r="BU49" s="602" t="str">
        <f t="shared" si="42"/>
        <v>Failed</v>
      </c>
      <c r="BV49" s="603">
        <f t="shared" si="43"/>
        <v>0</v>
      </c>
      <c r="BW49" s="616"/>
      <c r="BX49" s="616"/>
      <c r="BY49" s="616"/>
      <c r="BZ49" s="616"/>
      <c r="CA49" s="616"/>
      <c r="CB49" s="602" t="str">
        <f t="shared" si="44"/>
        <v>Failed</v>
      </c>
      <c r="CC49" s="603">
        <f t="shared" si="45"/>
        <v>0</v>
      </c>
      <c r="CD49" s="616"/>
      <c r="CE49" s="616"/>
      <c r="CF49" s="616"/>
      <c r="CG49" s="616"/>
      <c r="CH49" s="616"/>
      <c r="CI49" s="602" t="str">
        <f t="shared" si="46"/>
        <v>Failed</v>
      </c>
      <c r="CJ49" s="603">
        <f t="shared" si="47"/>
        <v>0</v>
      </c>
      <c r="CK49" s="603"/>
      <c r="CL49" s="603"/>
      <c r="CM49" s="603"/>
      <c r="CN49" s="603"/>
      <c r="CO49" s="603"/>
      <c r="CP49" s="603"/>
      <c r="CQ49" s="603"/>
      <c r="CR49" s="603"/>
      <c r="CS49" s="603"/>
      <c r="CT49" s="603"/>
      <c r="CU49" s="603"/>
      <c r="CV49" s="603"/>
      <c r="CW49" s="603"/>
      <c r="CX49" s="616"/>
      <c r="CY49" s="616"/>
      <c r="CZ49" s="616"/>
      <c r="DA49" s="616"/>
      <c r="DB49" s="616"/>
      <c r="DC49" s="602"/>
    </row>
    <row r="50" spans="1:107" s="373" customFormat="1" ht="14.25" customHeight="1">
      <c r="A50" s="613">
        <v>15</v>
      </c>
      <c r="B50" s="357" t="str">
        <f>CustomizedSchReg!C47</f>
        <v>PACANA</v>
      </c>
      <c r="C50" s="357" t="str">
        <f>CustomizedSchReg!D47</f>
        <v>Samantha Mercedes</v>
      </c>
      <c r="D50" s="358" t="str">
        <f>CustomizedSchReg!F47</f>
        <v>A.</v>
      </c>
      <c r="E50" s="601"/>
      <c r="F50" s="601"/>
      <c r="G50" s="601"/>
      <c r="H50" s="601"/>
      <c r="I50" s="601"/>
      <c r="J50" s="602" t="str">
        <f t="shared" si="24"/>
        <v>Failed</v>
      </c>
      <c r="K50" s="603">
        <f t="shared" si="25"/>
        <v>0</v>
      </c>
      <c r="L50" s="604"/>
      <c r="M50" s="604"/>
      <c r="N50" s="604"/>
      <c r="O50" s="604"/>
      <c r="P50" s="604"/>
      <c r="Q50" s="602" t="str">
        <f t="shared" si="26"/>
        <v>Failed</v>
      </c>
      <c r="R50" s="603">
        <f t="shared" si="27"/>
        <v>0</v>
      </c>
      <c r="S50" s="605"/>
      <c r="T50" s="605"/>
      <c r="U50" s="605"/>
      <c r="V50" s="605"/>
      <c r="W50" s="605"/>
      <c r="X50" s="602" t="str">
        <f t="shared" si="28"/>
        <v>Failed</v>
      </c>
      <c r="Y50" s="603">
        <f t="shared" si="29"/>
        <v>0</v>
      </c>
      <c r="Z50" s="601"/>
      <c r="AA50" s="601"/>
      <c r="AB50" s="601"/>
      <c r="AC50" s="601"/>
      <c r="AD50" s="601"/>
      <c r="AE50" s="602" t="str">
        <f t="shared" si="30"/>
        <v>Failed</v>
      </c>
      <c r="AF50" s="603">
        <f t="shared" si="31"/>
        <v>0</v>
      </c>
      <c r="AG50" s="606">
        <f>'Master Sheet'!T47</f>
        <v>0</v>
      </c>
      <c r="AH50" s="606">
        <f>'Master Sheet'!AH47</f>
        <v>0</v>
      </c>
      <c r="AI50" s="606">
        <f>'Master Sheet'!AV47</f>
        <v>0</v>
      </c>
      <c r="AJ50" s="606">
        <f>'Master Sheet'!BJ47</f>
        <v>0</v>
      </c>
      <c r="AK50" s="606">
        <f>'Master Sheet'!BX47</f>
        <v>0</v>
      </c>
      <c r="AL50" s="602" t="str">
        <f t="shared" si="32"/>
        <v>Failed</v>
      </c>
      <c r="AM50" s="603">
        <f t="shared" si="33"/>
        <v>0</v>
      </c>
      <c r="AN50" s="601"/>
      <c r="AO50" s="601"/>
      <c r="AP50" s="601"/>
      <c r="AQ50" s="601"/>
      <c r="AR50" s="601"/>
      <c r="AS50" s="602" t="str">
        <f t="shared" si="34"/>
        <v>Failed</v>
      </c>
      <c r="AT50" s="603">
        <f t="shared" si="35"/>
        <v>0</v>
      </c>
      <c r="AU50" s="601"/>
      <c r="AV50" s="601"/>
      <c r="AW50" s="601"/>
      <c r="AX50" s="601"/>
      <c r="AY50" s="601"/>
      <c r="AZ50" s="602" t="str">
        <f t="shared" si="36"/>
        <v>Failed</v>
      </c>
      <c r="BA50" s="603">
        <f t="shared" si="37"/>
        <v>0</v>
      </c>
      <c r="BB50" s="601"/>
      <c r="BC50" s="601"/>
      <c r="BD50" s="601"/>
      <c r="BE50" s="601"/>
      <c r="BF50" s="601"/>
      <c r="BG50" s="602" t="str">
        <f t="shared" si="38"/>
        <v>Failed</v>
      </c>
      <c r="BH50" s="603">
        <f t="shared" si="39"/>
        <v>0</v>
      </c>
      <c r="BI50" s="616"/>
      <c r="BJ50" s="616"/>
      <c r="BK50" s="616"/>
      <c r="BL50" s="616"/>
      <c r="BM50" s="616"/>
      <c r="BN50" s="602" t="str">
        <f t="shared" si="40"/>
        <v>Failed</v>
      </c>
      <c r="BO50" s="603">
        <f t="shared" si="41"/>
        <v>0</v>
      </c>
      <c r="BP50" s="616"/>
      <c r="BQ50" s="616"/>
      <c r="BR50" s="616"/>
      <c r="BS50" s="616"/>
      <c r="BT50" s="616"/>
      <c r="BU50" s="602" t="str">
        <f t="shared" si="42"/>
        <v>Failed</v>
      </c>
      <c r="BV50" s="603">
        <f t="shared" si="43"/>
        <v>0</v>
      </c>
      <c r="BW50" s="616"/>
      <c r="BX50" s="616"/>
      <c r="BY50" s="616"/>
      <c r="BZ50" s="616"/>
      <c r="CA50" s="616"/>
      <c r="CB50" s="602" t="str">
        <f t="shared" si="44"/>
        <v>Failed</v>
      </c>
      <c r="CC50" s="603">
        <f t="shared" si="45"/>
        <v>0</v>
      </c>
      <c r="CD50" s="616"/>
      <c r="CE50" s="616"/>
      <c r="CF50" s="616"/>
      <c r="CG50" s="616"/>
      <c r="CH50" s="616"/>
      <c r="CI50" s="602" t="str">
        <f t="shared" si="46"/>
        <v>Failed</v>
      </c>
      <c r="CJ50" s="603">
        <f t="shared" si="47"/>
        <v>0</v>
      </c>
      <c r="CK50" s="603"/>
      <c r="CL50" s="603"/>
      <c r="CM50" s="603"/>
      <c r="CN50" s="603"/>
      <c r="CO50" s="603"/>
      <c r="CP50" s="603"/>
      <c r="CQ50" s="603"/>
      <c r="CR50" s="603"/>
      <c r="CS50" s="603"/>
      <c r="CT50" s="603"/>
      <c r="CU50" s="603"/>
      <c r="CV50" s="603"/>
      <c r="CW50" s="603"/>
      <c r="CX50" s="616"/>
      <c r="CY50" s="616"/>
      <c r="CZ50" s="616"/>
      <c r="DA50" s="616"/>
      <c r="DB50" s="616"/>
      <c r="DC50" s="602"/>
    </row>
    <row r="51" spans="1:107" s="373" customFormat="1" ht="14.25" customHeight="1">
      <c r="A51" s="613">
        <v>16</v>
      </c>
      <c r="B51" s="357" t="str">
        <f>CustomizedSchReg!C48</f>
        <v>QUINTO</v>
      </c>
      <c r="C51" s="357" t="str">
        <f>CustomizedSchReg!D48</f>
        <v>Queenie</v>
      </c>
      <c r="D51" s="358" t="str">
        <f>CustomizedSchReg!F48</f>
        <v>L.</v>
      </c>
      <c r="E51" s="601"/>
      <c r="F51" s="601"/>
      <c r="G51" s="601"/>
      <c r="H51" s="601"/>
      <c r="I51" s="601"/>
      <c r="J51" s="602" t="str">
        <f t="shared" si="24"/>
        <v>Failed</v>
      </c>
      <c r="K51" s="603">
        <f t="shared" si="25"/>
        <v>0</v>
      </c>
      <c r="L51" s="604"/>
      <c r="M51" s="604"/>
      <c r="N51" s="604"/>
      <c r="O51" s="604"/>
      <c r="P51" s="604"/>
      <c r="Q51" s="602" t="str">
        <f t="shared" si="26"/>
        <v>Failed</v>
      </c>
      <c r="R51" s="603">
        <f t="shared" si="27"/>
        <v>0</v>
      </c>
      <c r="S51" s="605"/>
      <c r="T51" s="605"/>
      <c r="U51" s="605"/>
      <c r="V51" s="605"/>
      <c r="W51" s="605"/>
      <c r="X51" s="602" t="str">
        <f t="shared" si="28"/>
        <v>Failed</v>
      </c>
      <c r="Y51" s="603">
        <f t="shared" si="29"/>
        <v>0</v>
      </c>
      <c r="Z51" s="601"/>
      <c r="AA51" s="601"/>
      <c r="AB51" s="601"/>
      <c r="AC51" s="601"/>
      <c r="AD51" s="601"/>
      <c r="AE51" s="602" t="str">
        <f t="shared" si="30"/>
        <v>Failed</v>
      </c>
      <c r="AF51" s="603">
        <f t="shared" si="31"/>
        <v>0</v>
      </c>
      <c r="AG51" s="606">
        <f>'Master Sheet'!T48</f>
        <v>0</v>
      </c>
      <c r="AH51" s="606">
        <f>'Master Sheet'!AH48</f>
        <v>0</v>
      </c>
      <c r="AI51" s="606">
        <f>'Master Sheet'!AV48</f>
        <v>0</v>
      </c>
      <c r="AJ51" s="606">
        <f>'Master Sheet'!BJ48</f>
        <v>0</v>
      </c>
      <c r="AK51" s="606">
        <f>'Master Sheet'!BX48</f>
        <v>0</v>
      </c>
      <c r="AL51" s="602" t="str">
        <f t="shared" si="32"/>
        <v>Failed</v>
      </c>
      <c r="AM51" s="603">
        <f t="shared" si="33"/>
        <v>0</v>
      </c>
      <c r="AN51" s="601"/>
      <c r="AO51" s="601"/>
      <c r="AP51" s="601"/>
      <c r="AQ51" s="601"/>
      <c r="AR51" s="601"/>
      <c r="AS51" s="602" t="str">
        <f t="shared" si="34"/>
        <v>Failed</v>
      </c>
      <c r="AT51" s="603">
        <f t="shared" si="35"/>
        <v>0</v>
      </c>
      <c r="AU51" s="601"/>
      <c r="AV51" s="601"/>
      <c r="AW51" s="601"/>
      <c r="AX51" s="601"/>
      <c r="AY51" s="601"/>
      <c r="AZ51" s="602" t="str">
        <f t="shared" si="36"/>
        <v>Failed</v>
      </c>
      <c r="BA51" s="603">
        <f t="shared" si="37"/>
        <v>0</v>
      </c>
      <c r="BB51" s="601"/>
      <c r="BC51" s="601"/>
      <c r="BD51" s="601"/>
      <c r="BE51" s="601"/>
      <c r="BF51" s="601"/>
      <c r="BG51" s="602" t="str">
        <f t="shared" si="38"/>
        <v>Failed</v>
      </c>
      <c r="BH51" s="603">
        <f t="shared" si="39"/>
        <v>0</v>
      </c>
      <c r="BI51" s="616"/>
      <c r="BJ51" s="616"/>
      <c r="BK51" s="616"/>
      <c r="BL51" s="616"/>
      <c r="BM51" s="616"/>
      <c r="BN51" s="602" t="str">
        <f t="shared" si="40"/>
        <v>Failed</v>
      </c>
      <c r="BO51" s="603">
        <f t="shared" si="41"/>
        <v>0</v>
      </c>
      <c r="BP51" s="616"/>
      <c r="BQ51" s="616"/>
      <c r="BR51" s="616"/>
      <c r="BS51" s="616"/>
      <c r="BT51" s="616"/>
      <c r="BU51" s="602" t="str">
        <f t="shared" si="42"/>
        <v>Failed</v>
      </c>
      <c r="BV51" s="603">
        <f t="shared" si="43"/>
        <v>0</v>
      </c>
      <c r="BW51" s="616"/>
      <c r="BX51" s="616"/>
      <c r="BY51" s="616"/>
      <c r="BZ51" s="616"/>
      <c r="CA51" s="616"/>
      <c r="CB51" s="602" t="str">
        <f t="shared" si="44"/>
        <v>Failed</v>
      </c>
      <c r="CC51" s="603">
        <f t="shared" si="45"/>
        <v>0</v>
      </c>
      <c r="CD51" s="616"/>
      <c r="CE51" s="616"/>
      <c r="CF51" s="616"/>
      <c r="CG51" s="616"/>
      <c r="CH51" s="616"/>
      <c r="CI51" s="602" t="str">
        <f t="shared" si="46"/>
        <v>Failed</v>
      </c>
      <c r="CJ51" s="603">
        <f t="shared" si="47"/>
        <v>0</v>
      </c>
      <c r="CK51" s="603"/>
      <c r="CL51" s="603"/>
      <c r="CM51" s="603"/>
      <c r="CN51" s="603"/>
      <c r="CO51" s="603"/>
      <c r="CP51" s="603"/>
      <c r="CQ51" s="603"/>
      <c r="CR51" s="603"/>
      <c r="CS51" s="603"/>
      <c r="CT51" s="603"/>
      <c r="CU51" s="603"/>
      <c r="CV51" s="603"/>
      <c r="CW51" s="603"/>
      <c r="CX51" s="616"/>
      <c r="CY51" s="616"/>
      <c r="CZ51" s="616"/>
      <c r="DA51" s="616"/>
      <c r="DB51" s="616"/>
      <c r="DC51" s="602"/>
    </row>
    <row r="52" spans="1:107" s="373" customFormat="1" ht="14.25" customHeight="1">
      <c r="A52" s="613">
        <v>17</v>
      </c>
      <c r="B52" s="357" t="str">
        <f>CustomizedSchReg!C49</f>
        <v>REYES</v>
      </c>
      <c r="C52" s="357" t="str">
        <f>CustomizedSchReg!D49</f>
        <v>Clarisse</v>
      </c>
      <c r="D52" s="358" t="str">
        <f>CustomizedSchReg!F49</f>
        <v>L.</v>
      </c>
      <c r="E52" s="601"/>
      <c r="F52" s="601"/>
      <c r="G52" s="601"/>
      <c r="H52" s="601"/>
      <c r="I52" s="601"/>
      <c r="J52" s="602" t="str">
        <f t="shared" si="24"/>
        <v>Failed</v>
      </c>
      <c r="K52" s="603">
        <f t="shared" si="25"/>
        <v>0</v>
      </c>
      <c r="L52" s="604"/>
      <c r="M52" s="604"/>
      <c r="N52" s="604"/>
      <c r="O52" s="604"/>
      <c r="P52" s="604"/>
      <c r="Q52" s="602" t="str">
        <f t="shared" si="26"/>
        <v>Failed</v>
      </c>
      <c r="R52" s="603">
        <f t="shared" si="27"/>
        <v>0</v>
      </c>
      <c r="S52" s="605"/>
      <c r="T52" s="605"/>
      <c r="U52" s="605"/>
      <c r="V52" s="605"/>
      <c r="W52" s="605"/>
      <c r="X52" s="602" t="str">
        <f t="shared" si="28"/>
        <v>Failed</v>
      </c>
      <c r="Y52" s="603">
        <f t="shared" si="29"/>
        <v>0</v>
      </c>
      <c r="Z52" s="601"/>
      <c r="AA52" s="601"/>
      <c r="AB52" s="601"/>
      <c r="AC52" s="601"/>
      <c r="AD52" s="601"/>
      <c r="AE52" s="602" t="str">
        <f t="shared" si="30"/>
        <v>Failed</v>
      </c>
      <c r="AF52" s="603">
        <f t="shared" si="31"/>
        <v>0</v>
      </c>
      <c r="AG52" s="606">
        <f>'Master Sheet'!T49</f>
        <v>0</v>
      </c>
      <c r="AH52" s="606">
        <f>'Master Sheet'!AH49</f>
        <v>0</v>
      </c>
      <c r="AI52" s="606">
        <f>'Master Sheet'!AV49</f>
        <v>0</v>
      </c>
      <c r="AJ52" s="606">
        <f>'Master Sheet'!BJ49</f>
        <v>0</v>
      </c>
      <c r="AK52" s="606">
        <f>'Master Sheet'!BX49</f>
        <v>0</v>
      </c>
      <c r="AL52" s="602" t="str">
        <f t="shared" si="32"/>
        <v>Failed</v>
      </c>
      <c r="AM52" s="603">
        <f t="shared" si="33"/>
        <v>0</v>
      </c>
      <c r="AN52" s="601"/>
      <c r="AO52" s="601"/>
      <c r="AP52" s="601"/>
      <c r="AQ52" s="601"/>
      <c r="AR52" s="601"/>
      <c r="AS52" s="602" t="str">
        <f t="shared" si="34"/>
        <v>Failed</v>
      </c>
      <c r="AT52" s="603">
        <f t="shared" si="35"/>
        <v>0</v>
      </c>
      <c r="AU52" s="601"/>
      <c r="AV52" s="601"/>
      <c r="AW52" s="601"/>
      <c r="AX52" s="601"/>
      <c r="AY52" s="601"/>
      <c r="AZ52" s="602" t="str">
        <f t="shared" si="36"/>
        <v>Failed</v>
      </c>
      <c r="BA52" s="603">
        <f t="shared" si="37"/>
        <v>0</v>
      </c>
      <c r="BB52" s="601"/>
      <c r="BC52" s="601"/>
      <c r="BD52" s="601"/>
      <c r="BE52" s="601"/>
      <c r="BF52" s="601"/>
      <c r="BG52" s="602" t="str">
        <f t="shared" si="38"/>
        <v>Failed</v>
      </c>
      <c r="BH52" s="603">
        <f t="shared" si="39"/>
        <v>0</v>
      </c>
      <c r="BI52" s="616"/>
      <c r="BJ52" s="616"/>
      <c r="BK52" s="616"/>
      <c r="BL52" s="616"/>
      <c r="BM52" s="616"/>
      <c r="BN52" s="602" t="str">
        <f t="shared" si="40"/>
        <v>Failed</v>
      </c>
      <c r="BO52" s="603">
        <f t="shared" si="41"/>
        <v>0</v>
      </c>
      <c r="BP52" s="616"/>
      <c r="BQ52" s="616"/>
      <c r="BR52" s="616"/>
      <c r="BS52" s="616"/>
      <c r="BT52" s="616"/>
      <c r="BU52" s="602" t="str">
        <f t="shared" si="42"/>
        <v>Failed</v>
      </c>
      <c r="BV52" s="603">
        <f t="shared" si="43"/>
        <v>0</v>
      </c>
      <c r="BW52" s="616"/>
      <c r="BX52" s="616"/>
      <c r="BY52" s="616"/>
      <c r="BZ52" s="616"/>
      <c r="CA52" s="616"/>
      <c r="CB52" s="602" t="str">
        <f t="shared" si="44"/>
        <v>Failed</v>
      </c>
      <c r="CC52" s="603">
        <f t="shared" si="45"/>
        <v>0</v>
      </c>
      <c r="CD52" s="616"/>
      <c r="CE52" s="616"/>
      <c r="CF52" s="616"/>
      <c r="CG52" s="616"/>
      <c r="CH52" s="616"/>
      <c r="CI52" s="602" t="str">
        <f t="shared" si="46"/>
        <v>Failed</v>
      </c>
      <c r="CJ52" s="603">
        <f t="shared" si="47"/>
        <v>0</v>
      </c>
      <c r="CK52" s="603"/>
      <c r="CL52" s="603"/>
      <c r="CM52" s="603"/>
      <c r="CN52" s="603"/>
      <c r="CO52" s="603"/>
      <c r="CP52" s="603"/>
      <c r="CQ52" s="603"/>
      <c r="CR52" s="603"/>
      <c r="CS52" s="603"/>
      <c r="CT52" s="603"/>
      <c r="CU52" s="603"/>
      <c r="CV52" s="603"/>
      <c r="CW52" s="603"/>
      <c r="CX52" s="616"/>
      <c r="CY52" s="616"/>
      <c r="CZ52" s="616"/>
      <c r="DA52" s="616"/>
      <c r="DB52" s="616"/>
      <c r="DC52" s="602"/>
    </row>
    <row r="53" spans="1:107" s="373" customFormat="1" ht="14.25" customHeight="1">
      <c r="A53" s="613">
        <v>18</v>
      </c>
      <c r="B53" s="357" t="str">
        <f>CustomizedSchReg!C50</f>
        <v>SORIZO</v>
      </c>
      <c r="C53" s="357" t="str">
        <f>CustomizedSchReg!D50</f>
        <v>Stephanie</v>
      </c>
      <c r="D53" s="358" t="str">
        <f>CustomizedSchReg!F50</f>
        <v>G.</v>
      </c>
      <c r="E53" s="601"/>
      <c r="F53" s="601"/>
      <c r="G53" s="601"/>
      <c r="H53" s="601"/>
      <c r="I53" s="601"/>
      <c r="J53" s="602" t="str">
        <f t="shared" si="24"/>
        <v>Failed</v>
      </c>
      <c r="K53" s="603">
        <f t="shared" si="25"/>
        <v>0</v>
      </c>
      <c r="L53" s="604"/>
      <c r="M53" s="604"/>
      <c r="N53" s="604"/>
      <c r="O53" s="604"/>
      <c r="P53" s="604"/>
      <c r="Q53" s="602" t="str">
        <f t="shared" si="26"/>
        <v>Failed</v>
      </c>
      <c r="R53" s="603">
        <f t="shared" si="27"/>
        <v>0</v>
      </c>
      <c r="S53" s="605"/>
      <c r="T53" s="605"/>
      <c r="U53" s="605"/>
      <c r="V53" s="605"/>
      <c r="W53" s="605"/>
      <c r="X53" s="602" t="str">
        <f t="shared" si="28"/>
        <v>Failed</v>
      </c>
      <c r="Y53" s="603">
        <f t="shared" si="29"/>
        <v>0</v>
      </c>
      <c r="Z53" s="601"/>
      <c r="AA53" s="601"/>
      <c r="AB53" s="601"/>
      <c r="AC53" s="601"/>
      <c r="AD53" s="601"/>
      <c r="AE53" s="602" t="str">
        <f t="shared" si="30"/>
        <v>Failed</v>
      </c>
      <c r="AF53" s="603">
        <f t="shared" si="31"/>
        <v>0</v>
      </c>
      <c r="AG53" s="606">
        <f>'Master Sheet'!T50</f>
        <v>0</v>
      </c>
      <c r="AH53" s="606">
        <f>'Master Sheet'!AH50</f>
        <v>0</v>
      </c>
      <c r="AI53" s="606">
        <f>'Master Sheet'!AV50</f>
        <v>0</v>
      </c>
      <c r="AJ53" s="606">
        <f>'Master Sheet'!BJ50</f>
        <v>0</v>
      </c>
      <c r="AK53" s="606">
        <f>'Master Sheet'!BX50</f>
        <v>0</v>
      </c>
      <c r="AL53" s="602" t="str">
        <f t="shared" si="32"/>
        <v>Failed</v>
      </c>
      <c r="AM53" s="603">
        <f t="shared" si="33"/>
        <v>0</v>
      </c>
      <c r="AN53" s="601"/>
      <c r="AO53" s="601"/>
      <c r="AP53" s="601"/>
      <c r="AQ53" s="601"/>
      <c r="AR53" s="601"/>
      <c r="AS53" s="602" t="str">
        <f t="shared" si="34"/>
        <v>Failed</v>
      </c>
      <c r="AT53" s="603">
        <f t="shared" si="35"/>
        <v>0</v>
      </c>
      <c r="AU53" s="601"/>
      <c r="AV53" s="601"/>
      <c r="AW53" s="601"/>
      <c r="AX53" s="601"/>
      <c r="AY53" s="601"/>
      <c r="AZ53" s="602" t="str">
        <f t="shared" si="36"/>
        <v>Failed</v>
      </c>
      <c r="BA53" s="603">
        <f t="shared" si="37"/>
        <v>0</v>
      </c>
      <c r="BB53" s="601"/>
      <c r="BC53" s="601"/>
      <c r="BD53" s="601"/>
      <c r="BE53" s="601"/>
      <c r="BF53" s="601"/>
      <c r="BG53" s="602" t="str">
        <f t="shared" si="38"/>
        <v>Failed</v>
      </c>
      <c r="BH53" s="603">
        <f t="shared" si="39"/>
        <v>0</v>
      </c>
      <c r="BI53" s="616"/>
      <c r="BJ53" s="616"/>
      <c r="BK53" s="616"/>
      <c r="BL53" s="616"/>
      <c r="BM53" s="616"/>
      <c r="BN53" s="602" t="str">
        <f t="shared" si="40"/>
        <v>Failed</v>
      </c>
      <c r="BO53" s="603">
        <f t="shared" si="41"/>
        <v>0</v>
      </c>
      <c r="BP53" s="616"/>
      <c r="BQ53" s="616"/>
      <c r="BR53" s="616"/>
      <c r="BS53" s="616"/>
      <c r="BT53" s="616"/>
      <c r="BU53" s="602" t="str">
        <f t="shared" si="42"/>
        <v>Failed</v>
      </c>
      <c r="BV53" s="603">
        <f t="shared" si="43"/>
        <v>0</v>
      </c>
      <c r="BW53" s="616"/>
      <c r="BX53" s="616"/>
      <c r="BY53" s="616"/>
      <c r="BZ53" s="616"/>
      <c r="CA53" s="616"/>
      <c r="CB53" s="602" t="str">
        <f t="shared" si="44"/>
        <v>Failed</v>
      </c>
      <c r="CC53" s="603">
        <f t="shared" si="45"/>
        <v>0</v>
      </c>
      <c r="CD53" s="616"/>
      <c r="CE53" s="616"/>
      <c r="CF53" s="616"/>
      <c r="CG53" s="616"/>
      <c r="CH53" s="616"/>
      <c r="CI53" s="602" t="str">
        <f t="shared" si="46"/>
        <v>Failed</v>
      </c>
      <c r="CJ53" s="603">
        <f t="shared" si="47"/>
        <v>0</v>
      </c>
      <c r="CK53" s="603"/>
      <c r="CL53" s="603"/>
      <c r="CM53" s="603"/>
      <c r="CN53" s="603"/>
      <c r="CO53" s="603"/>
      <c r="CP53" s="603"/>
      <c r="CQ53" s="603"/>
      <c r="CR53" s="603"/>
      <c r="CS53" s="603"/>
      <c r="CT53" s="603"/>
      <c r="CU53" s="603"/>
      <c r="CV53" s="603"/>
      <c r="CW53" s="603"/>
      <c r="CX53" s="616"/>
      <c r="CY53" s="616"/>
      <c r="CZ53" s="616"/>
      <c r="DA53" s="616"/>
      <c r="DB53" s="616"/>
      <c r="DC53" s="602"/>
    </row>
    <row r="54" spans="1:107" s="373" customFormat="1" ht="14.25" customHeight="1">
      <c r="A54" s="613">
        <v>19</v>
      </c>
      <c r="B54" s="357" t="str">
        <f>CustomizedSchReg!C51</f>
        <v>TEMPLA</v>
      </c>
      <c r="C54" s="357" t="str">
        <f>CustomizedSchReg!D51</f>
        <v>Angelica</v>
      </c>
      <c r="D54" s="358" t="str">
        <f>CustomizedSchReg!F51</f>
        <v>B.</v>
      </c>
      <c r="E54" s="601"/>
      <c r="F54" s="601"/>
      <c r="G54" s="601"/>
      <c r="H54" s="601"/>
      <c r="I54" s="601"/>
      <c r="J54" s="602" t="str">
        <f aca="true" t="shared" si="48" ref="J54:J60">IF(I54&gt;=74.5,"Passed","Failed")</f>
        <v>Failed</v>
      </c>
      <c r="K54" s="603">
        <f aca="true" t="shared" si="49" ref="K54:K60">(E54+F54+G54+H54)/4</f>
        <v>0</v>
      </c>
      <c r="L54" s="604"/>
      <c r="M54" s="604"/>
      <c r="N54" s="604"/>
      <c r="O54" s="604"/>
      <c r="P54" s="604"/>
      <c r="Q54" s="602" t="str">
        <f aca="true" t="shared" si="50" ref="Q54:Q60">IF(P54&gt;=74.5,"Passed","Failed")</f>
        <v>Failed</v>
      </c>
      <c r="R54" s="603">
        <f aca="true" t="shared" si="51" ref="R54:R60">(L54+M54+N54+O54)/4</f>
        <v>0</v>
      </c>
      <c r="S54" s="605"/>
      <c r="T54" s="605"/>
      <c r="U54" s="605"/>
      <c r="V54" s="605"/>
      <c r="W54" s="605"/>
      <c r="X54" s="602" t="str">
        <f aca="true" t="shared" si="52" ref="X54:X60">IF(W54&gt;=74.5,"Passed","Failed")</f>
        <v>Failed</v>
      </c>
      <c r="Y54" s="603">
        <f aca="true" t="shared" si="53" ref="Y54:Y60">(S54+T54+U54+V54)/4</f>
        <v>0</v>
      </c>
      <c r="Z54" s="601"/>
      <c r="AA54" s="601"/>
      <c r="AB54" s="601"/>
      <c r="AC54" s="601"/>
      <c r="AD54" s="601"/>
      <c r="AE54" s="602" t="str">
        <f aca="true" t="shared" si="54" ref="AE54:AE60">IF(AD54&gt;=74.5,"Passed","Failed")</f>
        <v>Failed</v>
      </c>
      <c r="AF54" s="603">
        <f aca="true" t="shared" si="55" ref="AF54:AF60">(Z54+AA54+AB54+AC54)/4</f>
        <v>0</v>
      </c>
      <c r="AG54" s="606">
        <f>'Master Sheet'!T51</f>
        <v>0</v>
      </c>
      <c r="AH54" s="606">
        <f>'Master Sheet'!AH51</f>
        <v>0</v>
      </c>
      <c r="AI54" s="606">
        <f>'Master Sheet'!AV51</f>
        <v>0</v>
      </c>
      <c r="AJ54" s="606">
        <f>'Master Sheet'!BJ51</f>
        <v>0</v>
      </c>
      <c r="AK54" s="606">
        <f>'Master Sheet'!BX51</f>
        <v>0</v>
      </c>
      <c r="AL54" s="602" t="str">
        <f aca="true" t="shared" si="56" ref="AL54:AL60">IF(AK54&gt;=74.5,"Passed","Failed")</f>
        <v>Failed</v>
      </c>
      <c r="AM54" s="603">
        <f aca="true" t="shared" si="57" ref="AM54:AM60">(AG54+AH54+AI54+AJ54)/4</f>
        <v>0</v>
      </c>
      <c r="AN54" s="601"/>
      <c r="AO54" s="601"/>
      <c r="AP54" s="601"/>
      <c r="AQ54" s="601"/>
      <c r="AR54" s="601"/>
      <c r="AS54" s="602" t="str">
        <f aca="true" t="shared" si="58" ref="AS54:AS60">IF(AR54&gt;=74.5,"Passed","Failed")</f>
        <v>Failed</v>
      </c>
      <c r="AT54" s="603">
        <f aca="true" t="shared" si="59" ref="AT54:AT60">(AN54+AO54+AP54+AQ54)/4</f>
        <v>0</v>
      </c>
      <c r="AU54" s="601"/>
      <c r="AV54" s="601"/>
      <c r="AW54" s="601"/>
      <c r="AX54" s="601"/>
      <c r="AY54" s="601"/>
      <c r="AZ54" s="602" t="str">
        <f aca="true" t="shared" si="60" ref="AZ54:AZ60">IF(AY54&gt;=74.5,"Passed","Failed")</f>
        <v>Failed</v>
      </c>
      <c r="BA54" s="603">
        <f aca="true" t="shared" si="61" ref="BA54:BA60">(AU54+AV54+AW54+AX54)/4</f>
        <v>0</v>
      </c>
      <c r="BB54" s="601"/>
      <c r="BC54" s="601"/>
      <c r="BD54" s="601"/>
      <c r="BE54" s="601"/>
      <c r="BF54" s="601"/>
      <c r="BG54" s="602" t="str">
        <f aca="true" t="shared" si="62" ref="BG54:BG60">IF(BF54&gt;=74.5,"Passed","Failed")</f>
        <v>Failed</v>
      </c>
      <c r="BH54" s="603">
        <f aca="true" t="shared" si="63" ref="BH54:BH60">(BB54+BC54+BD54+BE54)/4</f>
        <v>0</v>
      </c>
      <c r="BI54" s="616"/>
      <c r="BJ54" s="616"/>
      <c r="BK54" s="616"/>
      <c r="BL54" s="616"/>
      <c r="BM54" s="616"/>
      <c r="BN54" s="602" t="str">
        <f aca="true" t="shared" si="64" ref="BN54:BN60">IF(BM54&gt;=74.5,"Passed","Failed")</f>
        <v>Failed</v>
      </c>
      <c r="BO54" s="603">
        <f aca="true" t="shared" si="65" ref="BO54:BO60">(BI54+BJ54+BK54+BL54)/4</f>
        <v>0</v>
      </c>
      <c r="BP54" s="616"/>
      <c r="BQ54" s="616"/>
      <c r="BR54" s="616"/>
      <c r="BS54" s="616"/>
      <c r="BT54" s="616"/>
      <c r="BU54" s="602" t="str">
        <f t="shared" si="42"/>
        <v>Failed</v>
      </c>
      <c r="BV54" s="603">
        <f t="shared" si="43"/>
        <v>0</v>
      </c>
      <c r="BW54" s="616"/>
      <c r="BX54" s="616"/>
      <c r="BY54" s="616"/>
      <c r="BZ54" s="616"/>
      <c r="CA54" s="616"/>
      <c r="CB54" s="602" t="str">
        <f t="shared" si="44"/>
        <v>Failed</v>
      </c>
      <c r="CC54" s="603">
        <f t="shared" si="45"/>
        <v>0</v>
      </c>
      <c r="CD54" s="616"/>
      <c r="CE54" s="616"/>
      <c r="CF54" s="616"/>
      <c r="CG54" s="616"/>
      <c r="CH54" s="616"/>
      <c r="CI54" s="602" t="str">
        <f t="shared" si="46"/>
        <v>Failed</v>
      </c>
      <c r="CJ54" s="603">
        <f t="shared" si="47"/>
        <v>0</v>
      </c>
      <c r="CK54" s="603"/>
      <c r="CL54" s="603"/>
      <c r="CM54" s="603"/>
      <c r="CN54" s="603"/>
      <c r="CO54" s="603"/>
      <c r="CP54" s="603"/>
      <c r="CQ54" s="603"/>
      <c r="CR54" s="603"/>
      <c r="CS54" s="603"/>
      <c r="CT54" s="603"/>
      <c r="CU54" s="603"/>
      <c r="CV54" s="603"/>
      <c r="CW54" s="603"/>
      <c r="CX54" s="616"/>
      <c r="CY54" s="616"/>
      <c r="CZ54" s="616"/>
      <c r="DA54" s="616"/>
      <c r="DB54" s="616"/>
      <c r="DC54" s="602"/>
    </row>
    <row r="55" spans="1:107" s="373" customFormat="1" ht="14.25" customHeight="1">
      <c r="A55" s="613">
        <v>20</v>
      </c>
      <c r="B55" s="357" t="str">
        <f>CustomizedSchReg!C52</f>
        <v>TIMBANG</v>
      </c>
      <c r="C55" s="357" t="str">
        <f>CustomizedSchReg!D52</f>
        <v>Lizzette</v>
      </c>
      <c r="D55" s="358" t="str">
        <f>CustomizedSchReg!F52</f>
        <v>P.</v>
      </c>
      <c r="E55" s="601"/>
      <c r="F55" s="601"/>
      <c r="G55" s="601"/>
      <c r="H55" s="601"/>
      <c r="I55" s="601"/>
      <c r="J55" s="602" t="str">
        <f t="shared" si="48"/>
        <v>Failed</v>
      </c>
      <c r="K55" s="603">
        <f t="shared" si="49"/>
        <v>0</v>
      </c>
      <c r="L55" s="604"/>
      <c r="M55" s="604"/>
      <c r="N55" s="604"/>
      <c r="O55" s="604"/>
      <c r="P55" s="604"/>
      <c r="Q55" s="602" t="str">
        <f t="shared" si="50"/>
        <v>Failed</v>
      </c>
      <c r="R55" s="603">
        <f t="shared" si="51"/>
        <v>0</v>
      </c>
      <c r="S55" s="605"/>
      <c r="T55" s="605"/>
      <c r="U55" s="605"/>
      <c r="V55" s="605"/>
      <c r="W55" s="605"/>
      <c r="X55" s="602" t="str">
        <f t="shared" si="52"/>
        <v>Failed</v>
      </c>
      <c r="Y55" s="603">
        <f t="shared" si="53"/>
        <v>0</v>
      </c>
      <c r="Z55" s="601"/>
      <c r="AA55" s="601"/>
      <c r="AB55" s="601"/>
      <c r="AC55" s="601"/>
      <c r="AD55" s="601"/>
      <c r="AE55" s="602" t="str">
        <f t="shared" si="54"/>
        <v>Failed</v>
      </c>
      <c r="AF55" s="603">
        <f t="shared" si="55"/>
        <v>0</v>
      </c>
      <c r="AG55" s="606">
        <f>'Master Sheet'!T52</f>
        <v>0</v>
      </c>
      <c r="AH55" s="606">
        <f>'Master Sheet'!AH52</f>
        <v>0</v>
      </c>
      <c r="AI55" s="606">
        <f>'Master Sheet'!AV52</f>
        <v>0</v>
      </c>
      <c r="AJ55" s="606">
        <f>'Master Sheet'!BJ52</f>
        <v>0</v>
      </c>
      <c r="AK55" s="606">
        <f>'Master Sheet'!BX52</f>
        <v>0</v>
      </c>
      <c r="AL55" s="602" t="str">
        <f t="shared" si="56"/>
        <v>Failed</v>
      </c>
      <c r="AM55" s="603">
        <f t="shared" si="57"/>
        <v>0</v>
      </c>
      <c r="AN55" s="601"/>
      <c r="AO55" s="601"/>
      <c r="AP55" s="601"/>
      <c r="AQ55" s="601"/>
      <c r="AR55" s="601"/>
      <c r="AS55" s="602" t="str">
        <f t="shared" si="58"/>
        <v>Failed</v>
      </c>
      <c r="AT55" s="603">
        <f t="shared" si="59"/>
        <v>0</v>
      </c>
      <c r="AU55" s="601"/>
      <c r="AV55" s="601"/>
      <c r="AW55" s="601"/>
      <c r="AX55" s="601"/>
      <c r="AY55" s="601"/>
      <c r="AZ55" s="602" t="str">
        <f t="shared" si="60"/>
        <v>Failed</v>
      </c>
      <c r="BA55" s="603">
        <f t="shared" si="61"/>
        <v>0</v>
      </c>
      <c r="BB55" s="601"/>
      <c r="BC55" s="601"/>
      <c r="BD55" s="601"/>
      <c r="BE55" s="601"/>
      <c r="BF55" s="601"/>
      <c r="BG55" s="602" t="str">
        <f t="shared" si="62"/>
        <v>Failed</v>
      </c>
      <c r="BH55" s="603">
        <f t="shared" si="63"/>
        <v>0</v>
      </c>
      <c r="BI55" s="616"/>
      <c r="BJ55" s="616"/>
      <c r="BK55" s="616"/>
      <c r="BL55" s="616"/>
      <c r="BM55" s="616"/>
      <c r="BN55" s="602" t="str">
        <f t="shared" si="64"/>
        <v>Failed</v>
      </c>
      <c r="BO55" s="603">
        <f t="shared" si="65"/>
        <v>0</v>
      </c>
      <c r="BP55" s="616"/>
      <c r="BQ55" s="616"/>
      <c r="BR55" s="616"/>
      <c r="BS55" s="616"/>
      <c r="BT55" s="616"/>
      <c r="BU55" s="602" t="str">
        <f t="shared" si="42"/>
        <v>Failed</v>
      </c>
      <c r="BV55" s="603">
        <f t="shared" si="43"/>
        <v>0</v>
      </c>
      <c r="BW55" s="616"/>
      <c r="BX55" s="616"/>
      <c r="BY55" s="616"/>
      <c r="BZ55" s="616"/>
      <c r="CA55" s="616"/>
      <c r="CB55" s="602" t="str">
        <f t="shared" si="44"/>
        <v>Failed</v>
      </c>
      <c r="CC55" s="603">
        <f t="shared" si="45"/>
        <v>0</v>
      </c>
      <c r="CD55" s="616"/>
      <c r="CE55" s="616"/>
      <c r="CF55" s="616"/>
      <c r="CG55" s="616"/>
      <c r="CH55" s="616"/>
      <c r="CI55" s="602" t="str">
        <f t="shared" si="46"/>
        <v>Failed</v>
      </c>
      <c r="CJ55" s="603">
        <f t="shared" si="47"/>
        <v>0</v>
      </c>
      <c r="CK55" s="603"/>
      <c r="CL55" s="603"/>
      <c r="CM55" s="603"/>
      <c r="CN55" s="603"/>
      <c r="CO55" s="603"/>
      <c r="CP55" s="603"/>
      <c r="CQ55" s="603"/>
      <c r="CR55" s="603"/>
      <c r="CS55" s="603"/>
      <c r="CT55" s="603"/>
      <c r="CU55" s="603"/>
      <c r="CV55" s="603"/>
      <c r="CW55" s="603"/>
      <c r="CX55" s="616"/>
      <c r="CY55" s="616"/>
      <c r="CZ55" s="616"/>
      <c r="DA55" s="616"/>
      <c r="DB55" s="616"/>
      <c r="DC55" s="602"/>
    </row>
    <row r="56" spans="1:107" s="373" customFormat="1" ht="14.25" customHeight="1">
      <c r="A56" s="613">
        <v>21</v>
      </c>
      <c r="B56" s="357" t="str">
        <f>CustomizedSchReg!C53</f>
        <v>TINONAS</v>
      </c>
      <c r="C56" s="357" t="str">
        <f>CustomizedSchReg!D53</f>
        <v>Lyka Angela</v>
      </c>
      <c r="D56" s="358">
        <f>CustomizedSchReg!F53</f>
        <v>0</v>
      </c>
      <c r="E56" s="601"/>
      <c r="F56" s="601"/>
      <c r="G56" s="601"/>
      <c r="H56" s="601"/>
      <c r="I56" s="601"/>
      <c r="J56" s="602" t="str">
        <f t="shared" si="48"/>
        <v>Failed</v>
      </c>
      <c r="K56" s="603">
        <f t="shared" si="49"/>
        <v>0</v>
      </c>
      <c r="L56" s="604"/>
      <c r="M56" s="604"/>
      <c r="N56" s="604"/>
      <c r="O56" s="604"/>
      <c r="P56" s="604"/>
      <c r="Q56" s="602" t="str">
        <f t="shared" si="50"/>
        <v>Failed</v>
      </c>
      <c r="R56" s="603">
        <f t="shared" si="51"/>
        <v>0</v>
      </c>
      <c r="S56" s="605"/>
      <c r="T56" s="605"/>
      <c r="U56" s="605"/>
      <c r="V56" s="605"/>
      <c r="W56" s="605"/>
      <c r="X56" s="602" t="str">
        <f t="shared" si="52"/>
        <v>Failed</v>
      </c>
      <c r="Y56" s="603">
        <f t="shared" si="53"/>
        <v>0</v>
      </c>
      <c r="Z56" s="601"/>
      <c r="AA56" s="601"/>
      <c r="AB56" s="601"/>
      <c r="AC56" s="601"/>
      <c r="AD56" s="601"/>
      <c r="AE56" s="602" t="str">
        <f t="shared" si="54"/>
        <v>Failed</v>
      </c>
      <c r="AF56" s="603">
        <f t="shared" si="55"/>
        <v>0</v>
      </c>
      <c r="AG56" s="606">
        <f>'Master Sheet'!T53</f>
        <v>0</v>
      </c>
      <c r="AH56" s="606">
        <f>'Master Sheet'!AH53</f>
        <v>0</v>
      </c>
      <c r="AI56" s="606">
        <f>'Master Sheet'!AV53</f>
        <v>0</v>
      </c>
      <c r="AJ56" s="606">
        <f>'Master Sheet'!BJ53</f>
        <v>0</v>
      </c>
      <c r="AK56" s="606">
        <f>'Master Sheet'!BX53</f>
        <v>0</v>
      </c>
      <c r="AL56" s="602" t="str">
        <f t="shared" si="56"/>
        <v>Failed</v>
      </c>
      <c r="AM56" s="603">
        <f t="shared" si="57"/>
        <v>0</v>
      </c>
      <c r="AN56" s="601"/>
      <c r="AO56" s="601"/>
      <c r="AP56" s="601"/>
      <c r="AQ56" s="601"/>
      <c r="AR56" s="601"/>
      <c r="AS56" s="602" t="str">
        <f t="shared" si="58"/>
        <v>Failed</v>
      </c>
      <c r="AT56" s="603">
        <f t="shared" si="59"/>
        <v>0</v>
      </c>
      <c r="AU56" s="601"/>
      <c r="AV56" s="601"/>
      <c r="AW56" s="601"/>
      <c r="AX56" s="601"/>
      <c r="AY56" s="601"/>
      <c r="AZ56" s="602" t="str">
        <f t="shared" si="60"/>
        <v>Failed</v>
      </c>
      <c r="BA56" s="603">
        <f t="shared" si="61"/>
        <v>0</v>
      </c>
      <c r="BB56" s="601"/>
      <c r="BC56" s="601"/>
      <c r="BD56" s="601"/>
      <c r="BE56" s="601"/>
      <c r="BF56" s="601"/>
      <c r="BG56" s="602" t="str">
        <f t="shared" si="62"/>
        <v>Failed</v>
      </c>
      <c r="BH56" s="603">
        <f t="shared" si="63"/>
        <v>0</v>
      </c>
      <c r="BI56" s="616"/>
      <c r="BJ56" s="616"/>
      <c r="BK56" s="616"/>
      <c r="BL56" s="616"/>
      <c r="BM56" s="616"/>
      <c r="BN56" s="602" t="str">
        <f t="shared" si="64"/>
        <v>Failed</v>
      </c>
      <c r="BO56" s="603">
        <f t="shared" si="65"/>
        <v>0</v>
      </c>
      <c r="BP56" s="616"/>
      <c r="BQ56" s="616"/>
      <c r="BR56" s="616"/>
      <c r="BS56" s="616"/>
      <c r="BT56" s="616"/>
      <c r="BU56" s="602" t="str">
        <f t="shared" si="42"/>
        <v>Failed</v>
      </c>
      <c r="BV56" s="603">
        <f t="shared" si="43"/>
        <v>0</v>
      </c>
      <c r="BW56" s="616"/>
      <c r="BX56" s="616"/>
      <c r="BY56" s="616"/>
      <c r="BZ56" s="616"/>
      <c r="CA56" s="616"/>
      <c r="CB56" s="602" t="str">
        <f t="shared" si="44"/>
        <v>Failed</v>
      </c>
      <c r="CC56" s="603">
        <f t="shared" si="45"/>
        <v>0</v>
      </c>
      <c r="CD56" s="616"/>
      <c r="CE56" s="616"/>
      <c r="CF56" s="616"/>
      <c r="CG56" s="616"/>
      <c r="CH56" s="616"/>
      <c r="CI56" s="602" t="str">
        <f t="shared" si="46"/>
        <v>Failed</v>
      </c>
      <c r="CJ56" s="603">
        <f t="shared" si="47"/>
        <v>0</v>
      </c>
      <c r="CK56" s="603"/>
      <c r="CL56" s="603"/>
      <c r="CM56" s="603"/>
      <c r="CN56" s="603"/>
      <c r="CO56" s="603"/>
      <c r="CP56" s="603"/>
      <c r="CQ56" s="603"/>
      <c r="CR56" s="603"/>
      <c r="CS56" s="603"/>
      <c r="CT56" s="603"/>
      <c r="CU56" s="603"/>
      <c r="CV56" s="603"/>
      <c r="CW56" s="603"/>
      <c r="CX56" s="616"/>
      <c r="CY56" s="616"/>
      <c r="CZ56" s="616"/>
      <c r="DA56" s="616"/>
      <c r="DB56" s="616"/>
      <c r="DC56" s="602"/>
    </row>
    <row r="57" spans="1:107" s="373" customFormat="1" ht="14.25" customHeight="1">
      <c r="A57" s="613">
        <v>22</v>
      </c>
      <c r="B57" s="357">
        <f>CustomizedSchReg!C54</f>
        <v>0</v>
      </c>
      <c r="C57" s="357">
        <f>CustomizedSchReg!D54</f>
        <v>0</v>
      </c>
      <c r="D57" s="358">
        <f>CustomizedSchReg!F54</f>
        <v>0</v>
      </c>
      <c r="E57" s="601"/>
      <c r="F57" s="601"/>
      <c r="G57" s="601"/>
      <c r="H57" s="601"/>
      <c r="I57" s="601"/>
      <c r="J57" s="602" t="str">
        <f t="shared" si="48"/>
        <v>Failed</v>
      </c>
      <c r="K57" s="603">
        <f t="shared" si="49"/>
        <v>0</v>
      </c>
      <c r="L57" s="604"/>
      <c r="M57" s="604"/>
      <c r="N57" s="604"/>
      <c r="O57" s="604"/>
      <c r="P57" s="604"/>
      <c r="Q57" s="602" t="str">
        <f t="shared" si="50"/>
        <v>Failed</v>
      </c>
      <c r="R57" s="603">
        <f t="shared" si="51"/>
        <v>0</v>
      </c>
      <c r="S57" s="605"/>
      <c r="T57" s="605"/>
      <c r="U57" s="605"/>
      <c r="V57" s="605"/>
      <c r="W57" s="605"/>
      <c r="X57" s="602" t="str">
        <f t="shared" si="52"/>
        <v>Failed</v>
      </c>
      <c r="Y57" s="603">
        <f t="shared" si="53"/>
        <v>0</v>
      </c>
      <c r="Z57" s="601"/>
      <c r="AA57" s="601"/>
      <c r="AB57" s="601"/>
      <c r="AC57" s="601"/>
      <c r="AD57" s="601"/>
      <c r="AE57" s="602" t="str">
        <f t="shared" si="54"/>
        <v>Failed</v>
      </c>
      <c r="AF57" s="603">
        <f t="shared" si="55"/>
        <v>0</v>
      </c>
      <c r="AG57" s="606">
        <f>'Master Sheet'!T54</f>
        <v>0</v>
      </c>
      <c r="AH57" s="606">
        <f>'Master Sheet'!AH54</f>
        <v>0</v>
      </c>
      <c r="AI57" s="606">
        <f>'Master Sheet'!AV54</f>
        <v>0</v>
      </c>
      <c r="AJ57" s="606">
        <f>'Master Sheet'!BJ54</f>
        <v>0</v>
      </c>
      <c r="AK57" s="606">
        <f>'Master Sheet'!BX54</f>
        <v>0</v>
      </c>
      <c r="AL57" s="602" t="str">
        <f t="shared" si="56"/>
        <v>Failed</v>
      </c>
      <c r="AM57" s="603">
        <f t="shared" si="57"/>
        <v>0</v>
      </c>
      <c r="AN57" s="601"/>
      <c r="AO57" s="601"/>
      <c r="AP57" s="601"/>
      <c r="AQ57" s="601"/>
      <c r="AR57" s="601"/>
      <c r="AS57" s="602" t="str">
        <f t="shared" si="58"/>
        <v>Failed</v>
      </c>
      <c r="AT57" s="603">
        <f t="shared" si="59"/>
        <v>0</v>
      </c>
      <c r="AU57" s="601"/>
      <c r="AV57" s="601"/>
      <c r="AW57" s="601"/>
      <c r="AX57" s="601"/>
      <c r="AY57" s="601"/>
      <c r="AZ57" s="602" t="str">
        <f t="shared" si="60"/>
        <v>Failed</v>
      </c>
      <c r="BA57" s="603">
        <f t="shared" si="61"/>
        <v>0</v>
      </c>
      <c r="BB57" s="601"/>
      <c r="BC57" s="601"/>
      <c r="BD57" s="601"/>
      <c r="BE57" s="601"/>
      <c r="BF57" s="601"/>
      <c r="BG57" s="602" t="str">
        <f t="shared" si="62"/>
        <v>Failed</v>
      </c>
      <c r="BH57" s="603">
        <f t="shared" si="63"/>
        <v>0</v>
      </c>
      <c r="BI57" s="616"/>
      <c r="BJ57" s="616"/>
      <c r="BK57" s="616"/>
      <c r="BL57" s="616"/>
      <c r="BM57" s="616"/>
      <c r="BN57" s="602" t="str">
        <f t="shared" si="64"/>
        <v>Failed</v>
      </c>
      <c r="BO57" s="603">
        <f t="shared" si="65"/>
        <v>0</v>
      </c>
      <c r="BP57" s="616"/>
      <c r="BQ57" s="616"/>
      <c r="BR57" s="616"/>
      <c r="BS57" s="616"/>
      <c r="BT57" s="616"/>
      <c r="BU57" s="602" t="str">
        <f t="shared" si="42"/>
        <v>Failed</v>
      </c>
      <c r="BV57" s="603">
        <f t="shared" si="43"/>
        <v>0</v>
      </c>
      <c r="BW57" s="616"/>
      <c r="BX57" s="616"/>
      <c r="BY57" s="616"/>
      <c r="BZ57" s="616"/>
      <c r="CA57" s="616"/>
      <c r="CB57" s="602" t="str">
        <f t="shared" si="44"/>
        <v>Failed</v>
      </c>
      <c r="CC57" s="603">
        <f t="shared" si="45"/>
        <v>0</v>
      </c>
      <c r="CD57" s="616"/>
      <c r="CE57" s="616"/>
      <c r="CF57" s="616"/>
      <c r="CG57" s="616"/>
      <c r="CH57" s="616"/>
      <c r="CI57" s="602" t="str">
        <f t="shared" si="46"/>
        <v>Failed</v>
      </c>
      <c r="CJ57" s="603">
        <f t="shared" si="47"/>
        <v>0</v>
      </c>
      <c r="CK57" s="603"/>
      <c r="CL57" s="603"/>
      <c r="CM57" s="603"/>
      <c r="CN57" s="603"/>
      <c r="CO57" s="603"/>
      <c r="CP57" s="603"/>
      <c r="CQ57" s="603"/>
      <c r="CR57" s="603"/>
      <c r="CS57" s="603"/>
      <c r="CT57" s="603"/>
      <c r="CU57" s="603"/>
      <c r="CV57" s="603"/>
      <c r="CW57" s="603"/>
      <c r="CX57" s="616"/>
      <c r="CY57" s="616"/>
      <c r="CZ57" s="616"/>
      <c r="DA57" s="616"/>
      <c r="DB57" s="616"/>
      <c r="DC57" s="602"/>
    </row>
    <row r="58" spans="1:107" s="373" customFormat="1" ht="14.25" customHeight="1">
      <c r="A58" s="613">
        <v>23</v>
      </c>
      <c r="B58" s="357">
        <f>CustomizedSchReg!C55</f>
        <v>0</v>
      </c>
      <c r="C58" s="357">
        <f>CustomizedSchReg!D55</f>
        <v>0</v>
      </c>
      <c r="D58" s="358">
        <f>CustomizedSchReg!F55</f>
        <v>0</v>
      </c>
      <c r="E58" s="601"/>
      <c r="F58" s="601"/>
      <c r="G58" s="601"/>
      <c r="H58" s="601"/>
      <c r="I58" s="601"/>
      <c r="J58" s="602" t="str">
        <f t="shared" si="48"/>
        <v>Failed</v>
      </c>
      <c r="K58" s="603">
        <f t="shared" si="49"/>
        <v>0</v>
      </c>
      <c r="L58" s="604"/>
      <c r="M58" s="604"/>
      <c r="N58" s="604"/>
      <c r="O58" s="604"/>
      <c r="P58" s="604"/>
      <c r="Q58" s="602" t="str">
        <f t="shared" si="50"/>
        <v>Failed</v>
      </c>
      <c r="R58" s="603">
        <f t="shared" si="51"/>
        <v>0</v>
      </c>
      <c r="S58" s="605"/>
      <c r="T58" s="605"/>
      <c r="U58" s="605"/>
      <c r="V58" s="605"/>
      <c r="W58" s="605"/>
      <c r="X58" s="602" t="str">
        <f t="shared" si="52"/>
        <v>Failed</v>
      </c>
      <c r="Y58" s="603">
        <f t="shared" si="53"/>
        <v>0</v>
      </c>
      <c r="Z58" s="601"/>
      <c r="AA58" s="601"/>
      <c r="AB58" s="601"/>
      <c r="AC58" s="601"/>
      <c r="AD58" s="601"/>
      <c r="AE58" s="602" t="str">
        <f t="shared" si="54"/>
        <v>Failed</v>
      </c>
      <c r="AF58" s="603">
        <f t="shared" si="55"/>
        <v>0</v>
      </c>
      <c r="AG58" s="606">
        <f>'Master Sheet'!T55</f>
        <v>0</v>
      </c>
      <c r="AH58" s="606">
        <f>'Master Sheet'!AH55</f>
        <v>0</v>
      </c>
      <c r="AI58" s="606">
        <f>'Master Sheet'!AV55</f>
        <v>0</v>
      </c>
      <c r="AJ58" s="606">
        <f>'Master Sheet'!BJ55</f>
        <v>0</v>
      </c>
      <c r="AK58" s="606">
        <f>'Master Sheet'!BX55</f>
        <v>0</v>
      </c>
      <c r="AL58" s="602" t="str">
        <f t="shared" si="56"/>
        <v>Failed</v>
      </c>
      <c r="AM58" s="603">
        <f t="shared" si="57"/>
        <v>0</v>
      </c>
      <c r="AN58" s="601"/>
      <c r="AO58" s="601"/>
      <c r="AP58" s="601"/>
      <c r="AQ58" s="601"/>
      <c r="AR58" s="601"/>
      <c r="AS58" s="602" t="str">
        <f t="shared" si="58"/>
        <v>Failed</v>
      </c>
      <c r="AT58" s="603">
        <f t="shared" si="59"/>
        <v>0</v>
      </c>
      <c r="AU58" s="601"/>
      <c r="AV58" s="601"/>
      <c r="AW58" s="601"/>
      <c r="AX58" s="601"/>
      <c r="AY58" s="601"/>
      <c r="AZ58" s="602" t="str">
        <f t="shared" si="60"/>
        <v>Failed</v>
      </c>
      <c r="BA58" s="603">
        <f t="shared" si="61"/>
        <v>0</v>
      </c>
      <c r="BB58" s="601"/>
      <c r="BC58" s="601"/>
      <c r="BD58" s="601"/>
      <c r="BE58" s="601"/>
      <c r="BF58" s="601"/>
      <c r="BG58" s="602" t="str">
        <f t="shared" si="62"/>
        <v>Failed</v>
      </c>
      <c r="BH58" s="603">
        <f t="shared" si="63"/>
        <v>0</v>
      </c>
      <c r="BI58" s="616"/>
      <c r="BJ58" s="616"/>
      <c r="BK58" s="616"/>
      <c r="BL58" s="616"/>
      <c r="BM58" s="616"/>
      <c r="BN58" s="602" t="str">
        <f t="shared" si="64"/>
        <v>Failed</v>
      </c>
      <c r="BO58" s="603">
        <f t="shared" si="65"/>
        <v>0</v>
      </c>
      <c r="BP58" s="616"/>
      <c r="BQ58" s="616"/>
      <c r="BR58" s="616"/>
      <c r="BS58" s="616"/>
      <c r="BT58" s="616"/>
      <c r="BU58" s="602" t="str">
        <f t="shared" si="42"/>
        <v>Failed</v>
      </c>
      <c r="BV58" s="603">
        <f t="shared" si="43"/>
        <v>0</v>
      </c>
      <c r="BW58" s="616"/>
      <c r="BX58" s="616"/>
      <c r="BY58" s="616"/>
      <c r="BZ58" s="616"/>
      <c r="CA58" s="616"/>
      <c r="CB58" s="602" t="str">
        <f t="shared" si="44"/>
        <v>Failed</v>
      </c>
      <c r="CC58" s="603">
        <f t="shared" si="45"/>
        <v>0</v>
      </c>
      <c r="CD58" s="616"/>
      <c r="CE58" s="616"/>
      <c r="CF58" s="616"/>
      <c r="CG58" s="616"/>
      <c r="CH58" s="616"/>
      <c r="CI58" s="602" t="str">
        <f t="shared" si="46"/>
        <v>Failed</v>
      </c>
      <c r="CJ58" s="603">
        <f t="shared" si="47"/>
        <v>0</v>
      </c>
      <c r="CK58" s="603"/>
      <c r="CL58" s="603"/>
      <c r="CM58" s="603"/>
      <c r="CN58" s="603"/>
      <c r="CO58" s="603"/>
      <c r="CP58" s="603"/>
      <c r="CQ58" s="603"/>
      <c r="CR58" s="603"/>
      <c r="CS58" s="603"/>
      <c r="CT58" s="603"/>
      <c r="CU58" s="603"/>
      <c r="CV58" s="603"/>
      <c r="CW58" s="603"/>
      <c r="CX58" s="616"/>
      <c r="CY58" s="616"/>
      <c r="CZ58" s="616"/>
      <c r="DA58" s="616"/>
      <c r="DB58" s="616"/>
      <c r="DC58" s="602"/>
    </row>
    <row r="59" spans="1:107" s="373" customFormat="1" ht="14.25" customHeight="1">
      <c r="A59" s="613">
        <v>24</v>
      </c>
      <c r="B59" s="357">
        <f>CustomizedSchReg!C56</f>
        <v>0</v>
      </c>
      <c r="C59" s="357">
        <f>CustomizedSchReg!D56</f>
        <v>0</v>
      </c>
      <c r="D59" s="358">
        <f>CustomizedSchReg!F56</f>
        <v>0</v>
      </c>
      <c r="E59" s="601"/>
      <c r="F59" s="601"/>
      <c r="G59" s="601"/>
      <c r="H59" s="601"/>
      <c r="I59" s="601"/>
      <c r="J59" s="602" t="str">
        <f t="shared" si="48"/>
        <v>Failed</v>
      </c>
      <c r="K59" s="603">
        <f t="shared" si="49"/>
        <v>0</v>
      </c>
      <c r="L59" s="604"/>
      <c r="M59" s="604"/>
      <c r="N59" s="604"/>
      <c r="O59" s="604"/>
      <c r="P59" s="604"/>
      <c r="Q59" s="602" t="str">
        <f t="shared" si="50"/>
        <v>Failed</v>
      </c>
      <c r="R59" s="603">
        <f t="shared" si="51"/>
        <v>0</v>
      </c>
      <c r="S59" s="605"/>
      <c r="T59" s="605"/>
      <c r="U59" s="605"/>
      <c r="V59" s="605"/>
      <c r="W59" s="605"/>
      <c r="X59" s="602" t="str">
        <f t="shared" si="52"/>
        <v>Failed</v>
      </c>
      <c r="Y59" s="603">
        <f t="shared" si="53"/>
        <v>0</v>
      </c>
      <c r="Z59" s="601"/>
      <c r="AA59" s="601"/>
      <c r="AB59" s="601"/>
      <c r="AC59" s="601"/>
      <c r="AD59" s="601"/>
      <c r="AE59" s="602" t="str">
        <f t="shared" si="54"/>
        <v>Failed</v>
      </c>
      <c r="AF59" s="603">
        <f t="shared" si="55"/>
        <v>0</v>
      </c>
      <c r="AG59" s="606">
        <f>'Master Sheet'!T56</f>
        <v>0</v>
      </c>
      <c r="AH59" s="606">
        <f>'Master Sheet'!AH56</f>
        <v>0</v>
      </c>
      <c r="AI59" s="606">
        <f>'Master Sheet'!AV56</f>
        <v>0</v>
      </c>
      <c r="AJ59" s="606">
        <f>'Master Sheet'!BJ56</f>
        <v>0</v>
      </c>
      <c r="AK59" s="606">
        <f>'Master Sheet'!BX56</f>
        <v>0</v>
      </c>
      <c r="AL59" s="602" t="str">
        <f t="shared" si="56"/>
        <v>Failed</v>
      </c>
      <c r="AM59" s="603">
        <f t="shared" si="57"/>
        <v>0</v>
      </c>
      <c r="AN59" s="601"/>
      <c r="AO59" s="601"/>
      <c r="AP59" s="601"/>
      <c r="AQ59" s="601"/>
      <c r="AR59" s="601"/>
      <c r="AS59" s="602" t="str">
        <f t="shared" si="58"/>
        <v>Failed</v>
      </c>
      <c r="AT59" s="603">
        <f t="shared" si="59"/>
        <v>0</v>
      </c>
      <c r="AU59" s="601"/>
      <c r="AV59" s="601"/>
      <c r="AW59" s="601"/>
      <c r="AX59" s="601"/>
      <c r="AY59" s="601"/>
      <c r="AZ59" s="602" t="str">
        <f t="shared" si="60"/>
        <v>Failed</v>
      </c>
      <c r="BA59" s="603">
        <f t="shared" si="61"/>
        <v>0</v>
      </c>
      <c r="BB59" s="601"/>
      <c r="BC59" s="601"/>
      <c r="BD59" s="601"/>
      <c r="BE59" s="601"/>
      <c r="BF59" s="601"/>
      <c r="BG59" s="602" t="str">
        <f t="shared" si="62"/>
        <v>Failed</v>
      </c>
      <c r="BH59" s="603">
        <f t="shared" si="63"/>
        <v>0</v>
      </c>
      <c r="BI59" s="616"/>
      <c r="BJ59" s="616"/>
      <c r="BK59" s="616"/>
      <c r="BL59" s="616"/>
      <c r="BM59" s="616"/>
      <c r="BN59" s="602" t="str">
        <f t="shared" si="64"/>
        <v>Failed</v>
      </c>
      <c r="BO59" s="603">
        <f t="shared" si="65"/>
        <v>0</v>
      </c>
      <c r="BP59" s="616"/>
      <c r="BQ59" s="616"/>
      <c r="BR59" s="616"/>
      <c r="BS59" s="616"/>
      <c r="BT59" s="616"/>
      <c r="BU59" s="602" t="str">
        <f t="shared" si="42"/>
        <v>Failed</v>
      </c>
      <c r="BV59" s="603">
        <f t="shared" si="43"/>
        <v>0</v>
      </c>
      <c r="BW59" s="616"/>
      <c r="BX59" s="616"/>
      <c r="BY59" s="616"/>
      <c r="BZ59" s="616"/>
      <c r="CA59" s="616"/>
      <c r="CB59" s="602" t="str">
        <f t="shared" si="44"/>
        <v>Failed</v>
      </c>
      <c r="CC59" s="603">
        <f t="shared" si="45"/>
        <v>0</v>
      </c>
      <c r="CD59" s="616"/>
      <c r="CE59" s="616"/>
      <c r="CF59" s="616"/>
      <c r="CG59" s="616"/>
      <c r="CH59" s="616"/>
      <c r="CI59" s="602" t="str">
        <f t="shared" si="46"/>
        <v>Failed</v>
      </c>
      <c r="CJ59" s="603">
        <f t="shared" si="47"/>
        <v>0</v>
      </c>
      <c r="CK59" s="603"/>
      <c r="CL59" s="603"/>
      <c r="CM59" s="603"/>
      <c r="CN59" s="603"/>
      <c r="CO59" s="603"/>
      <c r="CP59" s="603"/>
      <c r="CQ59" s="603"/>
      <c r="CR59" s="603"/>
      <c r="CS59" s="603"/>
      <c r="CT59" s="603"/>
      <c r="CU59" s="603"/>
      <c r="CV59" s="603"/>
      <c r="CW59" s="603"/>
      <c r="CX59" s="616"/>
      <c r="CY59" s="616"/>
      <c r="CZ59" s="616"/>
      <c r="DA59" s="616"/>
      <c r="DB59" s="616"/>
      <c r="DC59" s="602"/>
    </row>
    <row r="60" spans="1:107" s="373" customFormat="1" ht="14.25" customHeight="1" thickBot="1">
      <c r="A60" s="613">
        <v>25</v>
      </c>
      <c r="B60" s="357">
        <f>CustomizedSchReg!C57</f>
        <v>0</v>
      </c>
      <c r="C60" s="357">
        <f>CustomizedSchReg!D57</f>
        <v>0</v>
      </c>
      <c r="D60" s="358">
        <f>CustomizedSchReg!F57</f>
        <v>0</v>
      </c>
      <c r="E60" s="601"/>
      <c r="F60" s="601"/>
      <c r="G60" s="601"/>
      <c r="H60" s="601"/>
      <c r="I60" s="601"/>
      <c r="J60" s="602" t="str">
        <f t="shared" si="48"/>
        <v>Failed</v>
      </c>
      <c r="K60" s="603">
        <f t="shared" si="49"/>
        <v>0</v>
      </c>
      <c r="L60" s="604"/>
      <c r="M60" s="604"/>
      <c r="N60" s="604"/>
      <c r="O60" s="604"/>
      <c r="P60" s="604"/>
      <c r="Q60" s="602" t="str">
        <f t="shared" si="50"/>
        <v>Failed</v>
      </c>
      <c r="R60" s="603">
        <f t="shared" si="51"/>
        <v>0</v>
      </c>
      <c r="S60" s="605"/>
      <c r="T60" s="605"/>
      <c r="U60" s="605"/>
      <c r="V60" s="605"/>
      <c r="W60" s="605"/>
      <c r="X60" s="602" t="str">
        <f t="shared" si="52"/>
        <v>Failed</v>
      </c>
      <c r="Y60" s="603">
        <f t="shared" si="53"/>
        <v>0</v>
      </c>
      <c r="Z60" s="601"/>
      <c r="AA60" s="601"/>
      <c r="AB60" s="601"/>
      <c r="AC60" s="601"/>
      <c r="AD60" s="601"/>
      <c r="AE60" s="602" t="str">
        <f t="shared" si="54"/>
        <v>Failed</v>
      </c>
      <c r="AF60" s="603">
        <f t="shared" si="55"/>
        <v>0</v>
      </c>
      <c r="AG60" s="606">
        <f>'Master Sheet'!T57</f>
        <v>0</v>
      </c>
      <c r="AH60" s="606">
        <f>'Master Sheet'!AH57</f>
        <v>0</v>
      </c>
      <c r="AI60" s="606">
        <f>'Master Sheet'!AV57</f>
        <v>0</v>
      </c>
      <c r="AJ60" s="606">
        <f>'Master Sheet'!BJ57</f>
        <v>0</v>
      </c>
      <c r="AK60" s="606">
        <f>'Master Sheet'!BX57</f>
        <v>0</v>
      </c>
      <c r="AL60" s="602" t="str">
        <f t="shared" si="56"/>
        <v>Failed</v>
      </c>
      <c r="AM60" s="603">
        <f t="shared" si="57"/>
        <v>0</v>
      </c>
      <c r="AN60" s="601"/>
      <c r="AO60" s="601"/>
      <c r="AP60" s="601"/>
      <c r="AQ60" s="601"/>
      <c r="AR60" s="601"/>
      <c r="AS60" s="602" t="str">
        <f t="shared" si="58"/>
        <v>Failed</v>
      </c>
      <c r="AT60" s="603">
        <f t="shared" si="59"/>
        <v>0</v>
      </c>
      <c r="AU60" s="601"/>
      <c r="AV60" s="601"/>
      <c r="AW60" s="601"/>
      <c r="AX60" s="601"/>
      <c r="AY60" s="601"/>
      <c r="AZ60" s="602" t="str">
        <f t="shared" si="60"/>
        <v>Failed</v>
      </c>
      <c r="BA60" s="603">
        <f t="shared" si="61"/>
        <v>0</v>
      </c>
      <c r="BB60" s="601"/>
      <c r="BC60" s="601"/>
      <c r="BD60" s="601"/>
      <c r="BE60" s="601"/>
      <c r="BF60" s="601"/>
      <c r="BG60" s="602" t="str">
        <f t="shared" si="62"/>
        <v>Failed</v>
      </c>
      <c r="BH60" s="603">
        <f t="shared" si="63"/>
        <v>0</v>
      </c>
      <c r="BI60" s="616"/>
      <c r="BJ60" s="616"/>
      <c r="BK60" s="616"/>
      <c r="BL60" s="616"/>
      <c r="BM60" s="616"/>
      <c r="BN60" s="602" t="str">
        <f t="shared" si="64"/>
        <v>Failed</v>
      </c>
      <c r="BO60" s="603">
        <f t="shared" si="65"/>
        <v>0</v>
      </c>
      <c r="BP60" s="616"/>
      <c r="BQ60" s="616"/>
      <c r="BR60" s="616"/>
      <c r="BS60" s="616"/>
      <c r="BT60" s="616"/>
      <c r="BU60" s="602" t="str">
        <f t="shared" si="42"/>
        <v>Failed</v>
      </c>
      <c r="BV60" s="603">
        <f t="shared" si="43"/>
        <v>0</v>
      </c>
      <c r="BW60" s="616"/>
      <c r="BX60" s="616"/>
      <c r="BY60" s="616"/>
      <c r="BZ60" s="616"/>
      <c r="CA60" s="616"/>
      <c r="CB60" s="602" t="str">
        <f t="shared" si="44"/>
        <v>Failed</v>
      </c>
      <c r="CC60" s="603">
        <f t="shared" si="45"/>
        <v>0</v>
      </c>
      <c r="CD60" s="616"/>
      <c r="CE60" s="616"/>
      <c r="CF60" s="616"/>
      <c r="CG60" s="616"/>
      <c r="CH60" s="616"/>
      <c r="CI60" s="602" t="str">
        <f t="shared" si="46"/>
        <v>Failed</v>
      </c>
      <c r="CJ60" s="603">
        <f t="shared" si="47"/>
        <v>0</v>
      </c>
      <c r="CK60" s="603"/>
      <c r="CL60" s="603"/>
      <c r="CM60" s="603"/>
      <c r="CN60" s="603"/>
      <c r="CO60" s="603"/>
      <c r="CP60" s="603"/>
      <c r="CQ60" s="603"/>
      <c r="CR60" s="603"/>
      <c r="CS60" s="603"/>
      <c r="CT60" s="603"/>
      <c r="CU60" s="603"/>
      <c r="CV60" s="603"/>
      <c r="CW60" s="603"/>
      <c r="CX60" s="616"/>
      <c r="CY60" s="616"/>
      <c r="CZ60" s="616"/>
      <c r="DA60" s="616"/>
      <c r="DB60" s="616"/>
      <c r="DC60" s="602"/>
    </row>
    <row r="61" spans="1:107" s="373" customFormat="1" ht="24" customHeight="1">
      <c r="A61" s="1134" t="s">
        <v>255</v>
      </c>
      <c r="B61" s="1135"/>
      <c r="C61" s="1135"/>
      <c r="D61" s="1136"/>
      <c r="E61" s="617"/>
      <c r="F61" s="618"/>
      <c r="G61" s="618"/>
      <c r="H61" s="619"/>
      <c r="I61" s="620"/>
      <c r="J61" s="621"/>
      <c r="K61" s="611"/>
      <c r="L61" s="622"/>
      <c r="M61" s="623"/>
      <c r="N61" s="623"/>
      <c r="O61" s="624"/>
      <c r="P61" s="625"/>
      <c r="Q61" s="621"/>
      <c r="S61" s="622"/>
      <c r="T61" s="623"/>
      <c r="U61" s="623"/>
      <c r="V61" s="624"/>
      <c r="W61" s="625"/>
      <c r="X61" s="621"/>
      <c r="Z61" s="626"/>
      <c r="AA61" s="618"/>
      <c r="AB61" s="618"/>
      <c r="AC61" s="619"/>
      <c r="AD61" s="620"/>
      <c r="AE61" s="621"/>
      <c r="AG61" s="626"/>
      <c r="AH61" s="618"/>
      <c r="AI61" s="618"/>
      <c r="AJ61" s="619"/>
      <c r="AK61" s="620"/>
      <c r="AL61" s="621"/>
      <c r="AM61" s="611"/>
      <c r="AN61" s="626"/>
      <c r="AO61" s="618"/>
      <c r="AP61" s="618"/>
      <c r="AQ61" s="619"/>
      <c r="AR61" s="620"/>
      <c r="AS61" s="621"/>
      <c r="AU61" s="626"/>
      <c r="AV61" s="618"/>
      <c r="AW61" s="618"/>
      <c r="AX61" s="619"/>
      <c r="AY61" s="620"/>
      <c r="AZ61" s="621"/>
      <c r="BB61" s="626"/>
      <c r="BC61" s="618"/>
      <c r="BD61" s="618"/>
      <c r="BE61" s="619"/>
      <c r="BF61" s="620"/>
      <c r="BG61" s="621"/>
      <c r="BI61" s="626"/>
      <c r="BJ61" s="618"/>
      <c r="BK61" s="618"/>
      <c r="BL61" s="619"/>
      <c r="BM61" s="620"/>
      <c r="BN61" s="621"/>
      <c r="BP61" s="626"/>
      <c r="BQ61" s="618"/>
      <c r="BR61" s="618"/>
      <c r="BS61" s="619"/>
      <c r="BT61" s="620"/>
      <c r="BU61" s="621"/>
      <c r="BW61" s="626"/>
      <c r="BX61" s="618"/>
      <c r="BY61" s="618"/>
      <c r="BZ61" s="619"/>
      <c r="CA61" s="620"/>
      <c r="CB61" s="621"/>
      <c r="CD61" s="626"/>
      <c r="CE61" s="618"/>
      <c r="CF61" s="618"/>
      <c r="CG61" s="619"/>
      <c r="CH61" s="620"/>
      <c r="CI61" s="621"/>
      <c r="CX61" s="626"/>
      <c r="CY61" s="618"/>
      <c r="CZ61" s="618"/>
      <c r="DA61" s="619"/>
      <c r="DB61" s="620"/>
      <c r="DC61" s="621"/>
    </row>
    <row r="62" spans="1:107" s="373" customFormat="1" ht="15">
      <c r="A62" s="1137" t="s">
        <v>37</v>
      </c>
      <c r="B62" s="1138"/>
      <c r="C62" s="1138"/>
      <c r="D62" s="627"/>
      <c r="E62" s="628"/>
      <c r="F62" s="629"/>
      <c r="G62" s="629"/>
      <c r="H62" s="630"/>
      <c r="I62" s="631"/>
      <c r="J62" s="632"/>
      <c r="K62" s="611"/>
      <c r="L62" s="601"/>
      <c r="M62" s="629"/>
      <c r="N62" s="629"/>
      <c r="O62" s="630"/>
      <c r="P62" s="631"/>
      <c r="Q62" s="632"/>
      <c r="S62" s="601"/>
      <c r="T62" s="629"/>
      <c r="U62" s="629"/>
      <c r="V62" s="630"/>
      <c r="W62" s="631"/>
      <c r="X62" s="632"/>
      <c r="Z62" s="601"/>
      <c r="AA62" s="629"/>
      <c r="AB62" s="629"/>
      <c r="AC62" s="630"/>
      <c r="AD62" s="631"/>
      <c r="AE62" s="632"/>
      <c r="AG62" s="601"/>
      <c r="AH62" s="629"/>
      <c r="AI62" s="629"/>
      <c r="AJ62" s="630"/>
      <c r="AK62" s="631"/>
      <c r="AL62" s="632"/>
      <c r="AM62" s="611"/>
      <c r="AN62" s="601"/>
      <c r="AO62" s="629"/>
      <c r="AP62" s="629"/>
      <c r="AQ62" s="630"/>
      <c r="AR62" s="631"/>
      <c r="AS62" s="632"/>
      <c r="AU62" s="601"/>
      <c r="AV62" s="629"/>
      <c r="AW62" s="629"/>
      <c r="AX62" s="630"/>
      <c r="AY62" s="631"/>
      <c r="AZ62" s="632"/>
      <c r="BB62" s="601"/>
      <c r="BC62" s="629"/>
      <c r="BD62" s="629"/>
      <c r="BE62" s="630"/>
      <c r="BF62" s="631"/>
      <c r="BG62" s="632"/>
      <c r="BI62" s="601"/>
      <c r="BJ62" s="629"/>
      <c r="BK62" s="629"/>
      <c r="BL62" s="630"/>
      <c r="BM62" s="631"/>
      <c r="BN62" s="632"/>
      <c r="BP62" s="601"/>
      <c r="BQ62" s="629"/>
      <c r="BR62" s="629"/>
      <c r="BS62" s="630"/>
      <c r="BT62" s="631"/>
      <c r="BU62" s="632"/>
      <c r="BW62" s="601"/>
      <c r="BX62" s="629"/>
      <c r="BY62" s="629"/>
      <c r="BZ62" s="630"/>
      <c r="CA62" s="631"/>
      <c r="CB62" s="632"/>
      <c r="CD62" s="601"/>
      <c r="CE62" s="629"/>
      <c r="CF62" s="629"/>
      <c r="CG62" s="630"/>
      <c r="CH62" s="631"/>
      <c r="CI62" s="632"/>
      <c r="CX62" s="601"/>
      <c r="CY62" s="629"/>
      <c r="CZ62" s="629"/>
      <c r="DA62" s="630"/>
      <c r="DB62" s="631"/>
      <c r="DC62" s="632"/>
    </row>
    <row r="63" spans="1:107" s="373" customFormat="1" ht="24" customHeight="1">
      <c r="A63" s="1139" t="s">
        <v>256</v>
      </c>
      <c r="B63" s="1140"/>
      <c r="C63" s="1140"/>
      <c r="D63" s="1141"/>
      <c r="E63" s="628"/>
      <c r="F63" s="629"/>
      <c r="G63" s="629"/>
      <c r="H63" s="630"/>
      <c r="I63" s="631"/>
      <c r="J63" s="632"/>
      <c r="K63" s="611"/>
      <c r="L63" s="601"/>
      <c r="M63" s="629"/>
      <c r="N63" s="629"/>
      <c r="O63" s="630"/>
      <c r="P63" s="631"/>
      <c r="Q63" s="632"/>
      <c r="S63" s="601"/>
      <c r="T63" s="629"/>
      <c r="U63" s="629"/>
      <c r="V63" s="630"/>
      <c r="W63" s="631"/>
      <c r="X63" s="632"/>
      <c r="Z63" s="601"/>
      <c r="AA63" s="629"/>
      <c r="AB63" s="629"/>
      <c r="AC63" s="630"/>
      <c r="AD63" s="631"/>
      <c r="AE63" s="632"/>
      <c r="AG63" s="601"/>
      <c r="AH63" s="629"/>
      <c r="AI63" s="629"/>
      <c r="AJ63" s="630"/>
      <c r="AK63" s="631"/>
      <c r="AL63" s="632"/>
      <c r="AM63" s="611"/>
      <c r="AN63" s="601"/>
      <c r="AO63" s="629"/>
      <c r="AP63" s="629"/>
      <c r="AQ63" s="630"/>
      <c r="AR63" s="631"/>
      <c r="AS63" s="632"/>
      <c r="AU63" s="601"/>
      <c r="AV63" s="629"/>
      <c r="AW63" s="629"/>
      <c r="AX63" s="630"/>
      <c r="AY63" s="631"/>
      <c r="AZ63" s="632"/>
      <c r="BB63" s="601"/>
      <c r="BC63" s="629"/>
      <c r="BD63" s="629"/>
      <c r="BE63" s="630"/>
      <c r="BF63" s="631"/>
      <c r="BG63" s="632"/>
      <c r="BI63" s="601"/>
      <c r="BJ63" s="629"/>
      <c r="BK63" s="629"/>
      <c r="BL63" s="630"/>
      <c r="BM63" s="631"/>
      <c r="BN63" s="632"/>
      <c r="BP63" s="601"/>
      <c r="BQ63" s="629"/>
      <c r="BR63" s="629"/>
      <c r="BS63" s="630"/>
      <c r="BT63" s="631"/>
      <c r="BU63" s="632"/>
      <c r="BW63" s="601"/>
      <c r="BX63" s="629"/>
      <c r="BY63" s="629"/>
      <c r="BZ63" s="630"/>
      <c r="CA63" s="631"/>
      <c r="CB63" s="632"/>
      <c r="CD63" s="601"/>
      <c r="CE63" s="629"/>
      <c r="CF63" s="629"/>
      <c r="CG63" s="630"/>
      <c r="CH63" s="631"/>
      <c r="CI63" s="632"/>
      <c r="CX63" s="601"/>
      <c r="CY63" s="629"/>
      <c r="CZ63" s="629"/>
      <c r="DA63" s="630"/>
      <c r="DB63" s="631"/>
      <c r="DC63" s="632"/>
    </row>
    <row r="64" spans="1:107" s="373" customFormat="1" ht="15.75" thickBot="1">
      <c r="A64" s="1131" t="s">
        <v>37</v>
      </c>
      <c r="B64" s="1132"/>
      <c r="C64" s="1132"/>
      <c r="D64" s="633"/>
      <c r="E64" s="634"/>
      <c r="F64" s="635"/>
      <c r="G64" s="635"/>
      <c r="H64" s="636"/>
      <c r="I64" s="637"/>
      <c r="J64" s="638"/>
      <c r="K64" s="611"/>
      <c r="L64" s="639"/>
      <c r="M64" s="635"/>
      <c r="N64" s="635"/>
      <c r="O64" s="636"/>
      <c r="P64" s="637"/>
      <c r="Q64" s="638"/>
      <c r="S64" s="639"/>
      <c r="T64" s="635"/>
      <c r="U64" s="635"/>
      <c r="V64" s="636"/>
      <c r="W64" s="637"/>
      <c r="X64" s="638"/>
      <c r="Z64" s="639"/>
      <c r="AA64" s="635"/>
      <c r="AB64" s="635"/>
      <c r="AC64" s="636"/>
      <c r="AD64" s="637"/>
      <c r="AE64" s="638"/>
      <c r="AG64" s="639"/>
      <c r="AH64" s="635"/>
      <c r="AI64" s="635"/>
      <c r="AJ64" s="636"/>
      <c r="AK64" s="637"/>
      <c r="AL64" s="638"/>
      <c r="AM64" s="611"/>
      <c r="AN64" s="639"/>
      <c r="AO64" s="635"/>
      <c r="AP64" s="635"/>
      <c r="AQ64" s="636"/>
      <c r="AR64" s="637"/>
      <c r="AS64" s="638"/>
      <c r="AU64" s="639"/>
      <c r="AV64" s="635"/>
      <c r="AW64" s="635"/>
      <c r="AX64" s="636"/>
      <c r="AY64" s="637"/>
      <c r="AZ64" s="638"/>
      <c r="BB64" s="639"/>
      <c r="BC64" s="635"/>
      <c r="BD64" s="635"/>
      <c r="BE64" s="636"/>
      <c r="BF64" s="637"/>
      <c r="BG64" s="638"/>
      <c r="BI64" s="639"/>
      <c r="BJ64" s="635"/>
      <c r="BK64" s="635"/>
      <c r="BL64" s="636"/>
      <c r="BM64" s="637"/>
      <c r="BN64" s="638"/>
      <c r="BP64" s="639"/>
      <c r="BQ64" s="635"/>
      <c r="BR64" s="635"/>
      <c r="BS64" s="636"/>
      <c r="BT64" s="637"/>
      <c r="BU64" s="638"/>
      <c r="BW64" s="639"/>
      <c r="BX64" s="635"/>
      <c r="BY64" s="635"/>
      <c r="BZ64" s="636"/>
      <c r="CA64" s="637"/>
      <c r="CB64" s="638"/>
      <c r="CD64" s="639"/>
      <c r="CE64" s="635"/>
      <c r="CF64" s="635"/>
      <c r="CG64" s="636"/>
      <c r="CH64" s="637"/>
      <c r="CI64" s="638"/>
      <c r="CX64" s="639"/>
      <c r="CY64" s="635"/>
      <c r="CZ64" s="635"/>
      <c r="DA64" s="636"/>
      <c r="DB64" s="637"/>
      <c r="DC64" s="638"/>
    </row>
    <row r="65" spans="4:12" s="373" customFormat="1" ht="15">
      <c r="D65" s="389"/>
      <c r="K65" s="611"/>
      <c r="L65" s="640"/>
    </row>
    <row r="66" spans="4:12" s="373" customFormat="1" ht="15">
      <c r="D66" s="389"/>
      <c r="K66" s="611"/>
      <c r="L66" s="640"/>
    </row>
  </sheetData>
  <sheetProtection password="9F5A" sheet="1"/>
  <mergeCells count="118">
    <mergeCell ref="DA5:DC5"/>
    <mergeCell ref="DC7:DC8"/>
    <mergeCell ref="CX5:CZ5"/>
    <mergeCell ref="A61:D61"/>
    <mergeCell ref="A62:C62"/>
    <mergeCell ref="A63:D63"/>
    <mergeCell ref="B9:C9"/>
    <mergeCell ref="B35:C35"/>
    <mergeCell ref="A7:D7"/>
    <mergeCell ref="J7:J8"/>
    <mergeCell ref="A64:C64"/>
    <mergeCell ref="CX1:DC1"/>
    <mergeCell ref="CX2:DC2"/>
    <mergeCell ref="CX3:DC3"/>
    <mergeCell ref="CY4:CZ4"/>
    <mergeCell ref="DA4:DC4"/>
    <mergeCell ref="AS7:AS8"/>
    <mergeCell ref="AZ7:AZ8"/>
    <mergeCell ref="BG7:BG8"/>
    <mergeCell ref="BN7:BN8"/>
    <mergeCell ref="Q7:Q8"/>
    <mergeCell ref="X7:X8"/>
    <mergeCell ref="AE7:AE8"/>
    <mergeCell ref="AL7:AL8"/>
    <mergeCell ref="AV5:AW5"/>
    <mergeCell ref="AX5:AZ5"/>
    <mergeCell ref="BC5:BD5"/>
    <mergeCell ref="BE5:BG5"/>
    <mergeCell ref="BJ5:BK5"/>
    <mergeCell ref="BL5:BN5"/>
    <mergeCell ref="AA5:AB5"/>
    <mergeCell ref="AC5:AE5"/>
    <mergeCell ref="AH5:AI5"/>
    <mergeCell ref="AJ5:AL5"/>
    <mergeCell ref="AO5:AP5"/>
    <mergeCell ref="AQ5:AS5"/>
    <mergeCell ref="BJ4:BK4"/>
    <mergeCell ref="BL4:BN4"/>
    <mergeCell ref="A5:B5"/>
    <mergeCell ref="C5:D5"/>
    <mergeCell ref="F5:G5"/>
    <mergeCell ref="H5:J5"/>
    <mergeCell ref="M5:N5"/>
    <mergeCell ref="O5:Q5"/>
    <mergeCell ref="T5:U5"/>
    <mergeCell ref="V5:X5"/>
    <mergeCell ref="AO4:AP4"/>
    <mergeCell ref="AQ4:AS4"/>
    <mergeCell ref="AV4:AW4"/>
    <mergeCell ref="AX4:AZ4"/>
    <mergeCell ref="BC4:BD4"/>
    <mergeCell ref="BE4:BG4"/>
    <mergeCell ref="T4:U4"/>
    <mergeCell ref="V4:X4"/>
    <mergeCell ref="AA4:AB4"/>
    <mergeCell ref="AC4:AE4"/>
    <mergeCell ref="AH4:AI4"/>
    <mergeCell ref="AJ4:AL4"/>
    <mergeCell ref="AN3:AS3"/>
    <mergeCell ref="AU3:AZ3"/>
    <mergeCell ref="BB3:BG3"/>
    <mergeCell ref="BI3:BN3"/>
    <mergeCell ref="A4:B4"/>
    <mergeCell ref="C4:D4"/>
    <mergeCell ref="F4:G4"/>
    <mergeCell ref="H4:J4"/>
    <mergeCell ref="M4:N4"/>
    <mergeCell ref="O4:Q4"/>
    <mergeCell ref="AN2:AS2"/>
    <mergeCell ref="AU2:AZ2"/>
    <mergeCell ref="BB2:BG2"/>
    <mergeCell ref="BI2:BN2"/>
    <mergeCell ref="A3:D3"/>
    <mergeCell ref="E3:J3"/>
    <mergeCell ref="L3:Q3"/>
    <mergeCell ref="S3:X3"/>
    <mergeCell ref="Z3:AE3"/>
    <mergeCell ref="AG3:AL3"/>
    <mergeCell ref="AN1:AS1"/>
    <mergeCell ref="AU1:AZ1"/>
    <mergeCell ref="BB1:BG1"/>
    <mergeCell ref="BI1:BN1"/>
    <mergeCell ref="A2:D2"/>
    <mergeCell ref="E2:J2"/>
    <mergeCell ref="L2:Q2"/>
    <mergeCell ref="S2:X2"/>
    <mergeCell ref="Z2:AE2"/>
    <mergeCell ref="AG2:AL2"/>
    <mergeCell ref="A1:D1"/>
    <mergeCell ref="E1:J1"/>
    <mergeCell ref="L1:Q1"/>
    <mergeCell ref="S1:X1"/>
    <mergeCell ref="Z1:AE1"/>
    <mergeCell ref="AG1:AL1"/>
    <mergeCell ref="BP2:BU2"/>
    <mergeCell ref="BP3:BU3"/>
    <mergeCell ref="BQ4:BR4"/>
    <mergeCell ref="BS4:BU4"/>
    <mergeCell ref="BQ5:BR5"/>
    <mergeCell ref="BS5:BU5"/>
    <mergeCell ref="BU7:BU8"/>
    <mergeCell ref="BW1:CB1"/>
    <mergeCell ref="BW2:CB2"/>
    <mergeCell ref="BW3:CB3"/>
    <mergeCell ref="BX4:BY4"/>
    <mergeCell ref="BZ4:CB4"/>
    <mergeCell ref="BX5:BY5"/>
    <mergeCell ref="BZ5:CB5"/>
    <mergeCell ref="CB7:CB8"/>
    <mergeCell ref="BP1:BU1"/>
    <mergeCell ref="CI7:CI8"/>
    <mergeCell ref="CD1:CI1"/>
    <mergeCell ref="CD2:CI2"/>
    <mergeCell ref="CD3:CI3"/>
    <mergeCell ref="CE4:CF4"/>
    <mergeCell ref="CG4:CI4"/>
    <mergeCell ref="CE5:CF5"/>
    <mergeCell ref="CG5:CI5"/>
  </mergeCells>
  <conditionalFormatting sqref="E61:E64 L61:L64 Z61:Z64 AN61:AN64 AU61:AU64 BB61:BB64 BI61:BI64 AG61:AG64 S61:S64 E10:I34 E36:I60 L10:P34 L36:P60 S10:W34 S36:W60 Z10:AD34 Z36:AD60 AG10:AK34 AN10:AR34 AN36:AR60 AU10:AY34 AU36:AY60 BB10:BF34 BB36:BF60 BI10:BM34 BI36:BM60 CX61:CX64 CX10:DB34 CX36:DB60 AG36:AK60">
    <cfRule type="cellIs" priority="119" dxfId="29" operator="greaterThanOrEqual" stopIfTrue="1">
      <formula>80</formula>
    </cfRule>
    <cfRule type="cellIs" priority="120" dxfId="30" operator="lessThan" stopIfTrue="1">
      <formula>75</formula>
    </cfRule>
  </conditionalFormatting>
  <conditionalFormatting sqref="J10:J34 X10:X34 AE10:AE34 AS10:AS34 AZ10:AZ34 BG10:BG34 BN10:BN34 AL10:AL34 Q10:Q34 J36:J60 X36:X60 AE36:AE60 AS36:AS60 AZ36:AZ60 BG36:BG60 BN36:BN60 AL36:AL60 Q36:Q60 DC10:DC34 DC36:DC60">
    <cfRule type="cellIs" priority="118" dxfId="24" operator="equal" stopIfTrue="1">
      <formula>"Failed"</formula>
    </cfRule>
  </conditionalFormatting>
  <conditionalFormatting sqref="J10:J34 X10:X34 AE10:AE34 AS10:AS34 AZ10:AZ34 BG10:BG34 BN10:BN34 AL10:AL34 Q10:Q34 J36:J60 X36:X60 AE36:AE60 AS36:AS60 AZ36:AZ60 BG36:BG60 BN36:BN60 AL36:AL60 Q36:Q60 DC10:DC34 DC36:DC60">
    <cfRule type="cellIs" priority="117" dxfId="31" operator="equal" stopIfTrue="1">
      <formula>"none"</formula>
    </cfRule>
  </conditionalFormatting>
  <conditionalFormatting sqref="CI10:CI34 CI36:CI60">
    <cfRule type="cellIs" priority="1" dxfId="31" operator="equal" stopIfTrue="1">
      <formula>"none"</formula>
    </cfRule>
  </conditionalFormatting>
  <conditionalFormatting sqref="BP61:BP64 BP10:BT34 BP36:BT60">
    <cfRule type="cellIs" priority="11" dxfId="29" operator="greaterThanOrEqual" stopIfTrue="1">
      <formula>80</formula>
    </cfRule>
    <cfRule type="cellIs" priority="12" dxfId="30" operator="lessThan" stopIfTrue="1">
      <formula>75</formula>
    </cfRule>
  </conditionalFormatting>
  <conditionalFormatting sqref="BU10:BU34 BU36:BU60">
    <cfRule type="cellIs" priority="10" dxfId="24" operator="equal" stopIfTrue="1">
      <formula>"Failed"</formula>
    </cfRule>
  </conditionalFormatting>
  <conditionalFormatting sqref="BU10:BU34 BU36:BU60">
    <cfRule type="cellIs" priority="9" dxfId="31" operator="equal" stopIfTrue="1">
      <formula>"none"</formula>
    </cfRule>
  </conditionalFormatting>
  <conditionalFormatting sqref="BW61:BW64 BW10:CA34 BW36:CA60">
    <cfRule type="cellIs" priority="7" dxfId="29" operator="greaterThanOrEqual" stopIfTrue="1">
      <formula>80</formula>
    </cfRule>
    <cfRule type="cellIs" priority="8" dxfId="30" operator="lessThan" stopIfTrue="1">
      <formula>75</formula>
    </cfRule>
  </conditionalFormatting>
  <conditionalFormatting sqref="CB10:CB34 CB36:CB60">
    <cfRule type="cellIs" priority="6" dxfId="24" operator="equal" stopIfTrue="1">
      <formula>"Failed"</formula>
    </cfRule>
  </conditionalFormatting>
  <conditionalFormatting sqref="CB10:CB34 CB36:CB60">
    <cfRule type="cellIs" priority="5" dxfId="31" operator="equal" stopIfTrue="1">
      <formula>"none"</formula>
    </cfRule>
  </conditionalFormatting>
  <conditionalFormatting sqref="CD61:CD64 CD10:CH34 CD36:CH60">
    <cfRule type="cellIs" priority="3" dxfId="29" operator="greaterThanOrEqual" stopIfTrue="1">
      <formula>80</formula>
    </cfRule>
    <cfRule type="cellIs" priority="4" dxfId="30" operator="lessThan" stopIfTrue="1">
      <formula>75</formula>
    </cfRule>
  </conditionalFormatting>
  <conditionalFormatting sqref="CI10:CI34 CI36:CI60">
    <cfRule type="cellIs" priority="2" dxfId="24" operator="equal" stopIfTrue="1">
      <formula>"Failed"</formula>
    </cfRule>
  </conditionalFormatting>
  <printOptions horizontalCentered="1"/>
  <pageMargins left="0.25" right="0.25" top="0.5" bottom="0.2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AA39"/>
  <sheetViews>
    <sheetView zoomScale="80" zoomScaleNormal="80" zoomScalePageLayoutView="0" workbookViewId="0" topLeftCell="A1">
      <selection activeCell="O17" sqref="O17:U17"/>
    </sheetView>
  </sheetViews>
  <sheetFormatPr defaultColWidth="9.140625" defaultRowHeight="15"/>
  <cols>
    <col min="1" max="1" width="6.140625" style="266" customWidth="1"/>
    <col min="2" max="2" width="7.57421875" style="0" customWidth="1"/>
    <col min="3" max="12" width="4.28125" style="0" customWidth="1"/>
    <col min="13" max="14" width="4.8515625" style="0" customWidth="1"/>
    <col min="22" max="22" width="7.8515625" style="0" customWidth="1"/>
    <col min="23" max="27" width="9.140625" style="266" customWidth="1"/>
  </cols>
  <sheetData>
    <row r="1" s="266" customFormat="1" ht="30" customHeight="1" thickBot="1"/>
    <row r="2" spans="2:22" ht="15.75" thickBot="1">
      <c r="B2" s="1162" t="s">
        <v>651</v>
      </c>
      <c r="C2" s="1163"/>
      <c r="D2" s="1163"/>
      <c r="E2" s="1163"/>
      <c r="F2" s="1163"/>
      <c r="G2" s="1163"/>
      <c r="H2" s="1163"/>
      <c r="I2" s="1163"/>
      <c r="J2" s="1163"/>
      <c r="K2" s="1163"/>
      <c r="L2" s="1163"/>
      <c r="M2" s="1163"/>
      <c r="N2" s="248"/>
      <c r="O2" s="248" t="s">
        <v>652</v>
      </c>
      <c r="P2" s="248"/>
      <c r="Q2" s="248"/>
      <c r="R2" s="248"/>
      <c r="S2" s="248"/>
      <c r="T2" s="248"/>
      <c r="U2" s="248"/>
      <c r="V2" s="249"/>
    </row>
    <row r="3" spans="1:27" s="268" customFormat="1" ht="15">
      <c r="A3" s="267"/>
      <c r="B3" s="250"/>
      <c r="C3" s="251" t="s">
        <v>653</v>
      </c>
      <c r="D3" s="251" t="s">
        <v>654</v>
      </c>
      <c r="E3" s="251" t="s">
        <v>655</v>
      </c>
      <c r="F3" s="251" t="s">
        <v>656</v>
      </c>
      <c r="G3" s="251" t="s">
        <v>657</v>
      </c>
      <c r="H3" s="251" t="s">
        <v>658</v>
      </c>
      <c r="I3" s="251" t="s">
        <v>659</v>
      </c>
      <c r="J3" s="251" t="s">
        <v>660</v>
      </c>
      <c r="K3" s="251" t="s">
        <v>661</v>
      </c>
      <c r="L3" s="251" t="s">
        <v>662</v>
      </c>
      <c r="M3" s="252" t="s">
        <v>663</v>
      </c>
      <c r="N3" s="253"/>
      <c r="O3" s="253"/>
      <c r="P3" s="253"/>
      <c r="Q3" s="253"/>
      <c r="R3" s="253"/>
      <c r="S3" s="253"/>
      <c r="T3" s="253"/>
      <c r="U3" s="253"/>
      <c r="V3" s="254"/>
      <c r="W3" s="267"/>
      <c r="X3" s="267"/>
      <c r="Y3" s="267"/>
      <c r="Z3" s="267"/>
      <c r="AA3" s="267"/>
    </row>
    <row r="4" spans="2:22" ht="15">
      <c r="B4" s="255" t="s">
        <v>664</v>
      </c>
      <c r="C4" s="1158"/>
      <c r="D4" s="1158"/>
      <c r="E4" s="1158"/>
      <c r="F4" s="1158"/>
      <c r="G4" s="1158"/>
      <c r="H4" s="1158"/>
      <c r="I4" s="1158"/>
      <c r="J4" s="1158"/>
      <c r="K4" s="1158"/>
      <c r="L4" s="1158"/>
      <c r="M4" s="1160"/>
      <c r="N4" s="256"/>
      <c r="O4" s="1153" t="s">
        <v>665</v>
      </c>
      <c r="P4" s="1153"/>
      <c r="Q4" s="1153"/>
      <c r="R4" s="1153"/>
      <c r="S4" s="1153"/>
      <c r="T4" s="1153"/>
      <c r="U4" s="1153"/>
      <c r="V4" s="257"/>
    </row>
    <row r="5" spans="2:22" ht="15">
      <c r="B5" s="258" t="s">
        <v>666</v>
      </c>
      <c r="C5" s="1158"/>
      <c r="D5" s="1158"/>
      <c r="E5" s="1158"/>
      <c r="F5" s="1158"/>
      <c r="G5" s="1158"/>
      <c r="H5" s="1158"/>
      <c r="I5" s="1158"/>
      <c r="J5" s="1158"/>
      <c r="K5" s="1158"/>
      <c r="L5" s="1158"/>
      <c r="M5" s="1160"/>
      <c r="N5" s="256"/>
      <c r="O5" s="1150" t="s">
        <v>667</v>
      </c>
      <c r="P5" s="1150"/>
      <c r="Q5" s="1150"/>
      <c r="R5" s="1150"/>
      <c r="S5" s="1150"/>
      <c r="T5" s="1150"/>
      <c r="U5" s="1150"/>
      <c r="V5" s="257"/>
    </row>
    <row r="6" spans="2:22" ht="13.5" customHeight="1">
      <c r="B6" s="259" t="s">
        <v>668</v>
      </c>
      <c r="C6" s="1158"/>
      <c r="D6" s="1158"/>
      <c r="E6" s="1158"/>
      <c r="F6" s="1158"/>
      <c r="G6" s="1158"/>
      <c r="H6" s="1158"/>
      <c r="I6" s="1158"/>
      <c r="J6" s="1158"/>
      <c r="K6" s="1158"/>
      <c r="L6" s="1158"/>
      <c r="M6" s="1160"/>
      <c r="N6" s="256"/>
      <c r="O6" s="1150" t="s">
        <v>669</v>
      </c>
      <c r="P6" s="1150"/>
      <c r="Q6" s="1150"/>
      <c r="R6" s="1150"/>
      <c r="S6" s="1150"/>
      <c r="T6" s="1150"/>
      <c r="U6" s="1150"/>
      <c r="V6" s="257"/>
    </row>
    <row r="7" spans="2:22" ht="13.5" customHeight="1">
      <c r="B7" s="255" t="s">
        <v>664</v>
      </c>
      <c r="C7" s="1158"/>
      <c r="D7" s="1158"/>
      <c r="E7" s="1158"/>
      <c r="F7" s="1158"/>
      <c r="G7" s="1158"/>
      <c r="H7" s="1158"/>
      <c r="I7" s="1158"/>
      <c r="J7" s="1158"/>
      <c r="K7" s="1158"/>
      <c r="L7" s="1158"/>
      <c r="M7" s="1160"/>
      <c r="N7" s="256"/>
      <c r="O7" s="1151" t="s">
        <v>103</v>
      </c>
      <c r="P7" s="1151"/>
      <c r="Q7" s="1151"/>
      <c r="R7" s="1151"/>
      <c r="S7" s="1151"/>
      <c r="T7" s="1151"/>
      <c r="U7" s="1151"/>
      <c r="V7" s="257"/>
    </row>
    <row r="8" spans="2:22" ht="13.5" customHeight="1">
      <c r="B8" s="258" t="s">
        <v>668</v>
      </c>
      <c r="C8" s="1158"/>
      <c r="D8" s="1158"/>
      <c r="E8" s="1158"/>
      <c r="F8" s="1158"/>
      <c r="G8" s="1158"/>
      <c r="H8" s="1158"/>
      <c r="I8" s="1158"/>
      <c r="J8" s="1158"/>
      <c r="K8" s="1158"/>
      <c r="L8" s="1158"/>
      <c r="M8" s="1160"/>
      <c r="N8" s="256"/>
      <c r="O8" s="1150" t="s">
        <v>669</v>
      </c>
      <c r="P8" s="1150"/>
      <c r="Q8" s="1150"/>
      <c r="R8" s="1150"/>
      <c r="S8" s="1150"/>
      <c r="T8" s="1150"/>
      <c r="U8" s="1150"/>
      <c r="V8" s="257"/>
    </row>
    <row r="9" spans="2:22" ht="13.5" customHeight="1">
      <c r="B9" s="259" t="s">
        <v>670</v>
      </c>
      <c r="C9" s="1158"/>
      <c r="D9" s="1158"/>
      <c r="E9" s="1158"/>
      <c r="F9" s="1158"/>
      <c r="G9" s="1158"/>
      <c r="H9" s="1158"/>
      <c r="I9" s="1158"/>
      <c r="J9" s="1158"/>
      <c r="K9" s="1158"/>
      <c r="L9" s="1158"/>
      <c r="M9" s="1160"/>
      <c r="N9" s="256"/>
      <c r="O9" s="1151" t="s">
        <v>104</v>
      </c>
      <c r="P9" s="1151"/>
      <c r="Q9" s="1151"/>
      <c r="R9" s="1151"/>
      <c r="S9" s="1151"/>
      <c r="T9" s="1151"/>
      <c r="U9" s="1151"/>
      <c r="V9" s="257"/>
    </row>
    <row r="10" spans="2:22" ht="13.5" customHeight="1">
      <c r="B10" s="255" t="s">
        <v>664</v>
      </c>
      <c r="C10" s="1158"/>
      <c r="D10" s="1158"/>
      <c r="E10" s="1158"/>
      <c r="F10" s="1158"/>
      <c r="G10" s="1158"/>
      <c r="H10" s="1158"/>
      <c r="I10" s="1158"/>
      <c r="J10" s="1158"/>
      <c r="K10" s="1158"/>
      <c r="L10" s="1158"/>
      <c r="M10" s="1160"/>
      <c r="N10" s="256"/>
      <c r="O10" s="1150" t="s">
        <v>669</v>
      </c>
      <c r="P10" s="1150"/>
      <c r="Q10" s="1150"/>
      <c r="R10" s="1150"/>
      <c r="S10" s="1150"/>
      <c r="T10" s="1150"/>
      <c r="U10" s="1150"/>
      <c r="V10" s="257"/>
    </row>
    <row r="11" spans="2:22" ht="13.5" customHeight="1">
      <c r="B11" s="258" t="s">
        <v>668</v>
      </c>
      <c r="C11" s="1158"/>
      <c r="D11" s="1158"/>
      <c r="E11" s="1158"/>
      <c r="F11" s="1158"/>
      <c r="G11" s="1158"/>
      <c r="H11" s="1158"/>
      <c r="I11" s="1158"/>
      <c r="J11" s="1158"/>
      <c r="K11" s="1158"/>
      <c r="L11" s="1158"/>
      <c r="M11" s="1160"/>
      <c r="N11" s="256"/>
      <c r="O11" s="1151" t="s">
        <v>105</v>
      </c>
      <c r="P11" s="1151"/>
      <c r="Q11" s="1151"/>
      <c r="R11" s="1151"/>
      <c r="S11" s="1151"/>
      <c r="T11" s="1151"/>
      <c r="U11" s="1151"/>
      <c r="V11" s="257"/>
    </row>
    <row r="12" spans="2:22" ht="13.5" customHeight="1" thickBot="1">
      <c r="B12" s="260" t="s">
        <v>671</v>
      </c>
      <c r="C12" s="1159"/>
      <c r="D12" s="1159"/>
      <c r="E12" s="1159"/>
      <c r="F12" s="1159"/>
      <c r="G12" s="1159"/>
      <c r="H12" s="1159"/>
      <c r="I12" s="1159"/>
      <c r="J12" s="1159"/>
      <c r="K12" s="1159"/>
      <c r="L12" s="1159"/>
      <c r="M12" s="1161"/>
      <c r="N12" s="256"/>
      <c r="O12" s="1150" t="s">
        <v>669</v>
      </c>
      <c r="P12" s="1150"/>
      <c r="Q12" s="1150"/>
      <c r="R12" s="1150"/>
      <c r="S12" s="1150"/>
      <c r="T12" s="1150"/>
      <c r="U12" s="1150"/>
      <c r="V12" s="257"/>
    </row>
    <row r="13" spans="2:22" ht="15">
      <c r="B13" s="258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1151" t="s">
        <v>672</v>
      </c>
      <c r="P13" s="1151"/>
      <c r="Q13" s="1151"/>
      <c r="R13" s="1151"/>
      <c r="S13" s="1151"/>
      <c r="T13" s="1151"/>
      <c r="U13" s="1151"/>
      <c r="V13" s="257"/>
    </row>
    <row r="14" spans="2:22" ht="15.75" customHeight="1">
      <c r="B14" s="258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61" t="s">
        <v>673</v>
      </c>
      <c r="P14" s="1154" t="str">
        <f>CONCATENATE(CustomizedSchReg!$C$7,","," ",CustomizedSchReg!$D$7," ",CustomizedSchReg!$E$7)</f>
        <v>Asio, Danny Aguid</v>
      </c>
      <c r="Q14" s="1155"/>
      <c r="R14" s="1155"/>
      <c r="S14" s="1155"/>
      <c r="T14" s="1155"/>
      <c r="U14" s="1155"/>
      <c r="V14" s="257"/>
    </row>
    <row r="15" spans="2:22" ht="12" customHeight="1">
      <c r="B15" s="258"/>
      <c r="C15" s="256"/>
      <c r="D15" s="256"/>
      <c r="E15" s="256"/>
      <c r="F15" s="256"/>
      <c r="G15" s="256"/>
      <c r="H15" s="256"/>
      <c r="I15" s="262"/>
      <c r="J15" s="256"/>
      <c r="K15" s="256"/>
      <c r="L15" s="256"/>
      <c r="M15" s="256"/>
      <c r="N15" s="256"/>
      <c r="O15" s="256" t="s">
        <v>674</v>
      </c>
      <c r="P15" s="256"/>
      <c r="Q15" s="256"/>
      <c r="R15" s="256"/>
      <c r="S15" s="256"/>
      <c r="T15" s="256"/>
      <c r="U15" s="256"/>
      <c r="V15" s="257"/>
    </row>
    <row r="16" spans="2:22" ht="12" customHeight="1">
      <c r="B16" s="1156" t="s">
        <v>675</v>
      </c>
      <c r="C16" s="1153"/>
      <c r="D16" s="1153"/>
      <c r="E16" s="1153"/>
      <c r="F16" s="1153"/>
      <c r="G16" s="1153"/>
      <c r="H16" s="1153"/>
      <c r="I16" s="1153"/>
      <c r="J16" s="1153"/>
      <c r="K16" s="1153"/>
      <c r="L16" s="1153"/>
      <c r="M16" s="1153"/>
      <c r="N16" s="256"/>
      <c r="O16" s="1152" t="s">
        <v>676</v>
      </c>
      <c r="P16" s="1152"/>
      <c r="Q16" s="1152"/>
      <c r="R16" s="1152"/>
      <c r="S16" s="1152"/>
      <c r="T16" s="1152"/>
      <c r="U16" s="1152"/>
      <c r="V16" s="257"/>
    </row>
    <row r="17" spans="2:22" ht="12" customHeight="1">
      <c r="B17" s="258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1152" t="s">
        <v>677</v>
      </c>
      <c r="P17" s="1152"/>
      <c r="Q17" s="1152"/>
      <c r="R17" s="1152"/>
      <c r="S17" s="1152"/>
      <c r="T17" s="1152"/>
      <c r="U17" s="1152"/>
      <c r="V17" s="257"/>
    </row>
    <row r="18" spans="2:22" ht="12" customHeight="1">
      <c r="B18" s="258" t="s">
        <v>678</v>
      </c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7"/>
    </row>
    <row r="19" spans="2:22" ht="12" customHeight="1">
      <c r="B19" s="258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 t="s">
        <v>679</v>
      </c>
      <c r="P19" s="256"/>
      <c r="Q19" s="256"/>
      <c r="R19" s="256"/>
      <c r="S19" s="256"/>
      <c r="T19" s="256"/>
      <c r="U19" s="256"/>
      <c r="V19" s="257"/>
    </row>
    <row r="20" spans="2:22" ht="12" customHeight="1">
      <c r="B20" s="258" t="s">
        <v>680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 t="s">
        <v>681</v>
      </c>
      <c r="Q20" s="256"/>
      <c r="R20" s="256"/>
      <c r="S20" s="256"/>
      <c r="T20" s="256"/>
      <c r="U20" s="256"/>
      <c r="V20" s="257"/>
    </row>
    <row r="21" spans="2:22" ht="12" customHeight="1">
      <c r="B21" s="258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 t="s">
        <v>682</v>
      </c>
      <c r="P21" s="256"/>
      <c r="Q21" s="256"/>
      <c r="R21" s="256"/>
      <c r="S21" s="256"/>
      <c r="T21" s="256"/>
      <c r="U21" s="256"/>
      <c r="V21" s="257"/>
    </row>
    <row r="22" spans="2:22" ht="12" customHeight="1">
      <c r="B22" s="258" t="s">
        <v>683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 t="s">
        <v>684</v>
      </c>
      <c r="Q22" s="256"/>
      <c r="R22" s="256"/>
      <c r="S22" s="256"/>
      <c r="T22" s="256"/>
      <c r="U22" s="256"/>
      <c r="V22" s="257"/>
    </row>
    <row r="23" spans="2:22" ht="12" customHeight="1">
      <c r="B23" s="258"/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 t="s">
        <v>685</v>
      </c>
      <c r="P23" s="256"/>
      <c r="Q23" s="256"/>
      <c r="R23" s="256"/>
      <c r="S23" s="256"/>
      <c r="T23" s="256"/>
      <c r="U23" s="256"/>
      <c r="V23" s="257"/>
    </row>
    <row r="24" spans="2:22" ht="12" customHeight="1">
      <c r="B24" s="258" t="s">
        <v>686</v>
      </c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1157" t="s">
        <v>669</v>
      </c>
      <c r="P24" s="1157"/>
      <c r="Q24" s="1157"/>
      <c r="R24" s="1157"/>
      <c r="S24" s="1157"/>
      <c r="T24" s="1157"/>
      <c r="U24" s="1157"/>
      <c r="V24" s="257"/>
    </row>
    <row r="25" spans="2:22" ht="12" customHeight="1">
      <c r="B25" s="258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1151" t="s">
        <v>687</v>
      </c>
      <c r="P25" s="1151"/>
      <c r="Q25" s="1151"/>
      <c r="R25" s="1151"/>
      <c r="S25" s="1151"/>
      <c r="T25" s="1151"/>
      <c r="U25" s="1151"/>
      <c r="V25" s="257"/>
    </row>
    <row r="26" spans="2:22" ht="5.25" customHeight="1">
      <c r="B26" s="258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1152" t="s">
        <v>669</v>
      </c>
      <c r="P26" s="1152"/>
      <c r="Q26" s="1152"/>
      <c r="R26" s="1152"/>
      <c r="S26" s="1152"/>
      <c r="T26" s="1152"/>
      <c r="U26" s="1152"/>
      <c r="V26" s="257"/>
    </row>
    <row r="27" spans="2:22" ht="12" customHeight="1">
      <c r="B27" s="258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1150" t="s">
        <v>688</v>
      </c>
      <c r="P27" s="1150"/>
      <c r="Q27" s="1150"/>
      <c r="R27" s="256"/>
      <c r="S27" s="256"/>
      <c r="T27" s="256"/>
      <c r="U27" s="256"/>
      <c r="V27" s="257"/>
    </row>
    <row r="28" spans="2:22" ht="12" customHeight="1">
      <c r="B28" s="258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1153" t="s">
        <v>689</v>
      </c>
      <c r="P28" s="1150"/>
      <c r="Q28" s="1150"/>
      <c r="R28" s="1150"/>
      <c r="S28" s="1150"/>
      <c r="T28" s="1150"/>
      <c r="U28" s="1150"/>
      <c r="V28" s="257"/>
    </row>
    <row r="29" spans="2:22" ht="12" customHeight="1">
      <c r="B29" s="258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 t="s">
        <v>690</v>
      </c>
      <c r="P29" s="256"/>
      <c r="Q29" s="256"/>
      <c r="R29" s="256"/>
      <c r="S29" s="256"/>
      <c r="T29" s="256"/>
      <c r="U29" s="256"/>
      <c r="V29" s="257"/>
    </row>
    <row r="30" spans="2:22" ht="12" customHeight="1">
      <c r="B30" s="258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 t="s">
        <v>691</v>
      </c>
      <c r="P30" s="256"/>
      <c r="Q30" s="256"/>
      <c r="R30" s="256"/>
      <c r="S30" s="256"/>
      <c r="T30" s="256"/>
      <c r="U30" s="256"/>
      <c r="V30" s="257"/>
    </row>
    <row r="31" spans="2:22" ht="12" customHeight="1">
      <c r="B31" s="258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 t="s">
        <v>692</v>
      </c>
      <c r="P31" s="256"/>
      <c r="Q31" s="256"/>
      <c r="R31" s="256"/>
      <c r="S31" s="256"/>
      <c r="T31" s="256"/>
      <c r="U31" s="256"/>
      <c r="V31" s="257"/>
    </row>
    <row r="32" spans="2:22" ht="12" customHeight="1">
      <c r="B32" s="258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 t="s">
        <v>693</v>
      </c>
      <c r="P32" s="256"/>
      <c r="Q32" s="256"/>
      <c r="R32" s="256"/>
      <c r="S32" s="256"/>
      <c r="T32" s="256"/>
      <c r="U32" s="256"/>
      <c r="V32" s="257"/>
    </row>
    <row r="33" spans="2:22" ht="12" customHeight="1">
      <c r="B33" s="258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1151" t="s">
        <v>694</v>
      </c>
      <c r="P33" s="1151"/>
      <c r="Q33" s="1151"/>
      <c r="R33" s="1151"/>
      <c r="S33" s="1151"/>
      <c r="T33" s="1151"/>
      <c r="U33" s="1151"/>
      <c r="V33" s="257"/>
    </row>
    <row r="34" spans="2:22" ht="12" customHeight="1">
      <c r="B34" s="258"/>
      <c r="C34" s="256"/>
      <c r="D34" s="256"/>
      <c r="E34" s="256"/>
      <c r="F34" s="256"/>
      <c r="G34" s="256"/>
      <c r="H34" s="256"/>
      <c r="I34" s="256"/>
      <c r="J34" s="256"/>
      <c r="K34" s="256"/>
      <c r="L34" s="256"/>
      <c r="M34" s="256"/>
      <c r="N34" s="256"/>
      <c r="O34" s="1153" t="s">
        <v>695</v>
      </c>
      <c r="P34" s="1153"/>
      <c r="Q34" s="1153"/>
      <c r="R34" s="1153"/>
      <c r="S34" s="1153"/>
      <c r="T34" s="1153"/>
      <c r="U34" s="1153"/>
      <c r="V34" s="257"/>
    </row>
    <row r="35" spans="2:22" ht="12" customHeight="1">
      <c r="B35" s="258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 t="s">
        <v>696</v>
      </c>
      <c r="P35" s="256"/>
      <c r="Q35" s="256"/>
      <c r="R35" s="256"/>
      <c r="S35" s="256"/>
      <c r="T35" s="256"/>
      <c r="U35" s="256"/>
      <c r="V35" s="257"/>
    </row>
    <row r="36" spans="2:22" ht="12" customHeight="1">
      <c r="B36" s="258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 t="s">
        <v>697</v>
      </c>
      <c r="P36" s="256"/>
      <c r="Q36" s="256"/>
      <c r="R36" s="256"/>
      <c r="S36" s="256"/>
      <c r="T36" s="256"/>
      <c r="U36" s="256"/>
      <c r="V36" s="257"/>
    </row>
    <row r="37" spans="2:22" ht="12" customHeight="1">
      <c r="B37" s="258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1150" t="s">
        <v>688</v>
      </c>
      <c r="T37" s="1150"/>
      <c r="U37" s="1150"/>
      <c r="V37" s="257"/>
    </row>
    <row r="38" spans="2:22" ht="15">
      <c r="B38" s="258"/>
      <c r="C38" s="256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6"/>
      <c r="S38" s="256"/>
      <c r="T38" s="256"/>
      <c r="U38" s="256"/>
      <c r="V38" s="257"/>
    </row>
    <row r="39" spans="2:22" ht="15.75" thickBot="1">
      <c r="B39" s="260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4"/>
    </row>
    <row r="40" s="266" customFormat="1" ht="15"/>
    <row r="41" s="266" customFormat="1" ht="15"/>
    <row r="42" s="266" customFormat="1" ht="15"/>
    <row r="43" s="266" customFormat="1" ht="15"/>
    <row r="44" s="266" customFormat="1" ht="15"/>
    <row r="45" s="266" customFormat="1" ht="15"/>
    <row r="46" s="266" customFormat="1" ht="15"/>
    <row r="47" s="266" customFormat="1" ht="15"/>
    <row r="48" s="266" customFormat="1" ht="15"/>
    <row r="49" s="266" customFormat="1" ht="15"/>
    <row r="50" s="266" customFormat="1" ht="15"/>
    <row r="51" s="266" customFormat="1" ht="15"/>
    <row r="52" s="266" customFormat="1" ht="15"/>
    <row r="53" s="266" customFormat="1" ht="15"/>
    <row r="54" s="266" customFormat="1" ht="15"/>
    <row r="55" s="266" customFormat="1" ht="15"/>
    <row r="56" s="266" customFormat="1" ht="15"/>
    <row r="57" s="266" customFormat="1" ht="15"/>
    <row r="58" s="266" customFormat="1" ht="15"/>
    <row r="59" s="266" customFormat="1" ht="15"/>
    <row r="60" s="266" customFormat="1" ht="15"/>
    <row r="61" s="266" customFormat="1" ht="15"/>
    <row r="62" s="266" customFormat="1" ht="15"/>
  </sheetData>
  <sheetProtection password="9F5A" sheet="1" objects="1" scenarios="1"/>
  <mergeCells count="56">
    <mergeCell ref="B2:M2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O4:U4"/>
    <mergeCell ref="O5:U5"/>
    <mergeCell ref="O6:U6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O7:U7"/>
    <mergeCell ref="O8:U8"/>
    <mergeCell ref="O9:U9"/>
    <mergeCell ref="C10:C12"/>
    <mergeCell ref="D10:D12"/>
    <mergeCell ref="E10:E12"/>
    <mergeCell ref="F10:F12"/>
    <mergeCell ref="G10:G12"/>
    <mergeCell ref="H10:H12"/>
    <mergeCell ref="I10:I12"/>
    <mergeCell ref="J10:J12"/>
    <mergeCell ref="K10:K12"/>
    <mergeCell ref="L10:L12"/>
    <mergeCell ref="M10:M12"/>
    <mergeCell ref="O10:U10"/>
    <mergeCell ref="O11:U11"/>
    <mergeCell ref="O12:U12"/>
    <mergeCell ref="O13:U13"/>
    <mergeCell ref="P14:U14"/>
    <mergeCell ref="B16:M16"/>
    <mergeCell ref="O16:U16"/>
    <mergeCell ref="O17:U17"/>
    <mergeCell ref="O24:U24"/>
    <mergeCell ref="S37:U37"/>
    <mergeCell ref="O25:U25"/>
    <mergeCell ref="O26:U26"/>
    <mergeCell ref="O27:Q27"/>
    <mergeCell ref="O28:U28"/>
    <mergeCell ref="O33:U33"/>
    <mergeCell ref="O34:U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Deped</dc:creator>
  <cp:keywords/>
  <dc:description/>
  <cp:lastModifiedBy>personal</cp:lastModifiedBy>
  <cp:lastPrinted>2014-06-19T00:30:37Z</cp:lastPrinted>
  <dcterms:created xsi:type="dcterms:W3CDTF">2012-07-23T16:09:53Z</dcterms:created>
  <dcterms:modified xsi:type="dcterms:W3CDTF">2015-05-25T03:22:12Z</dcterms:modified>
  <cp:category/>
  <cp:version/>
  <cp:contentType/>
  <cp:contentStatus/>
</cp:coreProperties>
</file>