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883" activeTab="0"/>
  </bookViews>
  <sheets>
    <sheet name="MAPPING_unacounte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<sst xmlns="http://schemas.openxmlformats.org/spreadsheetml/2006/main" count="157" uniqueCount="100">
  <si>
    <t>Step 1: Determine Performance Improvement (60%)</t>
  </si>
  <si>
    <t>Thematic Area</t>
  </si>
  <si>
    <t>Performance Indicators</t>
  </si>
  <si>
    <t>Computation</t>
  </si>
  <si>
    <t>Results</t>
  </si>
  <si>
    <t>% of Increase</t>
  </si>
  <si>
    <t>Rating &amp; Equivalent</t>
  </si>
  <si>
    <t>Ave. % of increase</t>
  </si>
  <si>
    <t>Weight</t>
  </si>
  <si>
    <t>Rating</t>
  </si>
  <si>
    <t>ACCESs
(45%)</t>
  </si>
  <si>
    <t>EFFICIENCY
(25%)</t>
  </si>
  <si>
    <t>% of Decrease</t>
  </si>
  <si>
    <t>Completion Rate (CR)</t>
  </si>
  <si>
    <t>Cohort Survival Rate (CSR)</t>
  </si>
  <si>
    <t>AVERAGE</t>
  </si>
  <si>
    <t>SUB - TOTAL</t>
  </si>
  <si>
    <t>QUALITY
(30%)</t>
  </si>
  <si>
    <t>NAT MPS</t>
  </si>
  <si>
    <t>Justitifications</t>
  </si>
  <si>
    <t>Numerical Rating</t>
  </si>
  <si>
    <t>Description</t>
  </si>
  <si>
    <t>INTERPRETATION</t>
  </si>
  <si>
    <t>Numerical Rating Scale</t>
  </si>
  <si>
    <t>0.50 - 1.49</t>
  </si>
  <si>
    <t>1.50 - 2.49</t>
  </si>
  <si>
    <t>2.50 - 3.00</t>
  </si>
  <si>
    <t>GOOD</t>
  </si>
  <si>
    <t>BETTER</t>
  </si>
  <si>
    <t>BEST</t>
  </si>
  <si>
    <t>LEGEND</t>
  </si>
  <si>
    <t>STEP 2: Compute for validated SBM Assessment (40%)</t>
  </si>
  <si>
    <t>SBM Principles</t>
  </si>
  <si>
    <t>Leadership and Governance</t>
  </si>
  <si>
    <t>Curriculum and Instruction</t>
  </si>
  <si>
    <t>Accountability and Continuous Improvement</t>
  </si>
  <si>
    <t>Resource Management and Mobilization</t>
  </si>
  <si>
    <t>Cumulative Scores</t>
  </si>
  <si>
    <t>RESULTS</t>
  </si>
  <si>
    <t>x 0.30</t>
  </si>
  <si>
    <t>x 0.25</t>
  </si>
  <si>
    <t>x 0.15</t>
  </si>
  <si>
    <t>STEP 3: Compute for FINAL RATING</t>
  </si>
  <si>
    <t>AREAS</t>
  </si>
  <si>
    <t>A. Performance Improvement</t>
  </si>
  <si>
    <t>B. SBM Assessment Score (DOD)</t>
  </si>
  <si>
    <t>GRAND TOTAL</t>
  </si>
  <si>
    <t>COMPUTATION</t>
  </si>
  <si>
    <t>RATING</t>
  </si>
  <si>
    <t>x 0.60</t>
  </si>
  <si>
    <t>x 0.40</t>
  </si>
  <si>
    <t>Developing</t>
  </si>
  <si>
    <t>Maturing</t>
  </si>
  <si>
    <t>Advanced</t>
  </si>
  <si>
    <t>Description of SBM Level of Practice</t>
  </si>
  <si>
    <t>Recommendation:</t>
  </si>
  <si>
    <t>Evaluator/Validator</t>
  </si>
  <si>
    <t>Signature above printed name</t>
  </si>
  <si>
    <t xml:space="preserve">District : </t>
  </si>
  <si>
    <t>Name of School   :</t>
  </si>
  <si>
    <t>Dropout Rate (DR)</t>
  </si>
  <si>
    <t>Ave. % of decrease</t>
  </si>
  <si>
    <t>Cumulative Scores of Validators per Principle Computation</t>
  </si>
  <si>
    <t>SY 2016-2017</t>
  </si>
  <si>
    <t>SY 2015-2016</t>
  </si>
  <si>
    <t>SY 2014-2015</t>
  </si>
  <si>
    <t>SY 2013-2014</t>
  </si>
  <si>
    <t>SY 2012-2013</t>
  </si>
  <si>
    <t>2017-2018 SBM Validation Form</t>
  </si>
  <si>
    <t>SY</t>
  </si>
  <si>
    <t>Enrollment</t>
  </si>
  <si>
    <t>computation for  % inc: CURRENT YR-PREVIOUS</t>
  </si>
  <si>
    <t xml:space="preserve"> YR. / PREVIOUS YR X100</t>
  </si>
  <si>
    <t>community mapping</t>
  </si>
  <si>
    <r>
      <rPr>
        <b/>
        <sz val="9"/>
        <color indexed="8"/>
        <rFont val="Calibri"/>
        <family val="2"/>
      </rPr>
      <t>Baseline: 75%</t>
    </r>
    <r>
      <rPr>
        <sz val="9"/>
        <color indexed="8"/>
        <rFont val="Calibri"/>
        <family val="2"/>
      </rPr>
      <t xml:space="preserve">
1-Marginal: At least 5% inc.
2-Average: At least 7% inc.
3-High: At least 10% inc. or 95% CR</t>
    </r>
  </si>
  <si>
    <r>
      <rPr>
        <b/>
        <sz val="9"/>
        <color indexed="8"/>
        <rFont val="Calibri"/>
        <family val="2"/>
      </rPr>
      <t>Baseline: 7.06</t>
    </r>
    <r>
      <rPr>
        <sz val="9"/>
        <color indexed="8"/>
        <rFont val="Calibri"/>
        <family val="2"/>
      </rPr>
      <t xml:space="preserve">
1-Marginal: At least 4% inc.
2-Average: At least 2% inc.
3-High: 0 DR or less than 2% DR</t>
    </r>
  </si>
  <si>
    <t>3pts</t>
  </si>
  <si>
    <t>77*</t>
  </si>
  <si>
    <t xml:space="preserve">Note: please refer sample data shown in the next column. </t>
  </si>
  <si>
    <t>DR=0</t>
  </si>
  <si>
    <t>1-Marginal: at least 5% inc.</t>
  </si>
  <si>
    <t>2-Average: at least 7% inc.</t>
  </si>
  <si>
    <t>3-high: at least 10% inc.</t>
  </si>
  <si>
    <t>3-high: at least 10% inc. or 95% CR</t>
  </si>
  <si>
    <t>Note : if less than 95%</t>
  </si>
  <si>
    <t>then take 0.</t>
  </si>
  <si>
    <t>or 95% CSR(if less than 95%  then take 0</t>
  </si>
  <si>
    <t>Baseline: 75%</t>
  </si>
  <si>
    <t>baseline</t>
  </si>
  <si>
    <t>FormulA:100-(UC/TCLX100)=RATE</t>
  </si>
  <si>
    <t>mapping rate</t>
  </si>
  <si>
    <t>100-[(60/1517x100])=96.05</t>
  </si>
  <si>
    <t>100-[(7/1525x100])=99.54</t>
  </si>
  <si>
    <t>100-[(9/1540x100])=99.41</t>
  </si>
  <si>
    <t>Average</t>
  </si>
  <si>
    <t>470*</t>
  </si>
  <si>
    <t>158*</t>
  </si>
  <si>
    <t>Division of Misamis Oriental</t>
  </si>
  <si>
    <r>
      <rPr>
        <u val="single"/>
        <sz val="9"/>
        <color indexed="8"/>
        <rFont val="Calibri"/>
        <family val="2"/>
      </rPr>
      <t>Option 1</t>
    </r>
    <r>
      <rPr>
        <sz val="9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Elementary: Baseline 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1-Marginal: At least 2% inc.
2-Average: At least 5% inc.
3-High: With 7% inc. or 75% MPS
</t>
    </r>
    <r>
      <rPr>
        <b/>
        <i/>
        <sz val="10"/>
        <color indexed="8"/>
        <rFont val="Calibri"/>
        <family val="2"/>
      </rPr>
      <t xml:space="preserve">Secondary: Baseline 
</t>
    </r>
    <r>
      <rPr>
        <sz val="9"/>
        <color indexed="8"/>
        <rFont val="Calibri"/>
        <family val="2"/>
      </rPr>
      <t xml:space="preserve">1-Marginal: At least 7% inc.
2-Average: At least 8% inc.
3-High: With 10% inc. or 75% MPS
</t>
    </r>
    <r>
      <rPr>
        <u val="single"/>
        <sz val="9"/>
        <color indexed="8"/>
        <rFont val="Calibri"/>
        <family val="2"/>
      </rPr>
      <t>Option 2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1-Marginal: 26 - 50% inc.
2-Average: 51 - 74% inc.
3-High: 75 - 100% inc.</t>
    </r>
  </si>
  <si>
    <r>
      <t xml:space="preserve">A. Enrolment Increase
</t>
    </r>
    <r>
      <rPr>
        <b/>
        <sz val="9"/>
        <color indexed="8"/>
        <rFont val="Calibri"/>
        <family val="2"/>
      </rPr>
      <t>Sample Baseline: 2013-2014: 1,005</t>
    </r>
    <r>
      <rPr>
        <sz val="9"/>
        <color indexed="8"/>
        <rFont val="Calibri"/>
        <family val="2"/>
      </rPr>
      <t xml:space="preserve">
1-Marginal: At least 3% inc.
2-Average: At least 5% inc.
3-High: At least 7% inc.</t>
    </r>
    <r>
      <rPr>
        <b/>
        <sz val="9"/>
        <color indexed="8"/>
        <rFont val="Calibri"/>
        <family val="2"/>
      </rPr>
      <t xml:space="preserve">
</t>
    </r>
    <r>
      <rPr>
        <b/>
        <sz val="9"/>
        <color indexed="10"/>
        <rFont val="Calibri"/>
        <family val="2"/>
      </rPr>
      <t xml:space="preserve">Sample </t>
    </r>
    <r>
      <rPr>
        <b/>
        <sz val="9"/>
        <color indexed="10"/>
        <rFont val="Calibri"/>
        <family val="2"/>
      </rPr>
      <t>Baseline:</t>
    </r>
    <r>
      <rPr>
        <b/>
        <u val="single"/>
        <sz val="9"/>
        <rFont val="Calibri"/>
        <family val="2"/>
      </rPr>
      <t xml:space="preserve"> 2014-2015:</t>
    </r>
    <r>
      <rPr>
        <b/>
        <sz val="9"/>
        <color indexed="10"/>
        <rFont val="Calibri"/>
        <family val="2"/>
      </rPr>
      <t xml:space="preserve">
</t>
    </r>
    <r>
      <rPr>
        <b/>
        <sz val="9"/>
        <color indexed="36"/>
        <rFont val="Calibri"/>
        <family val="2"/>
      </rPr>
      <t>1,517</t>
    </r>
    <r>
      <rPr>
        <b/>
        <sz val="9"/>
        <color indexed="10"/>
        <rFont val="Calibri"/>
        <family val="2"/>
      </rPr>
      <t>=  total learners in the assigned community/barangay/muncipality/zone (c/o BHW)</t>
    </r>
    <r>
      <rPr>
        <b/>
        <u val="single"/>
        <sz val="9"/>
        <color indexed="8"/>
        <rFont val="Calibri"/>
        <family val="2"/>
      </rPr>
      <t xml:space="preserve">
</t>
    </r>
    <r>
      <rPr>
        <b/>
        <sz val="9"/>
        <color indexed="10"/>
        <rFont val="Calibri"/>
        <family val="2"/>
      </rPr>
      <t>1,017= enrolled:</t>
    </r>
    <r>
      <rPr>
        <b/>
        <sz val="8"/>
        <color indexed="30"/>
        <rFont val="Calibri"/>
        <family val="2"/>
      </rPr>
      <t>(30-other brgys ; 987-within brgy)</t>
    </r>
    <r>
      <rPr>
        <b/>
        <sz val="9"/>
        <color indexed="10"/>
        <rFont val="Calibri"/>
        <family val="2"/>
      </rPr>
      <t xml:space="preserve">
530= not enrolled (in your school)</t>
    </r>
    <r>
      <rPr>
        <b/>
        <u val="single"/>
        <sz val="9"/>
        <color indexed="10"/>
        <rFont val="Calibri"/>
        <family val="2"/>
      </rPr>
      <t xml:space="preserve">
</t>
    </r>
    <r>
      <rPr>
        <b/>
        <sz val="9"/>
        <color indexed="10"/>
        <rFont val="Calibri"/>
        <family val="2"/>
      </rPr>
      <t xml:space="preserve">470*=mapped (enrolled in other schools)
60= unaccounted 
</t>
    </r>
    <r>
      <rPr>
        <b/>
        <sz val="8"/>
        <color indexed="30"/>
        <rFont val="Calibri"/>
        <family val="2"/>
      </rPr>
      <t>Sample Baseline:</t>
    </r>
    <r>
      <rPr>
        <b/>
        <sz val="8"/>
        <rFont val="Calibri"/>
        <family val="2"/>
      </rPr>
      <t xml:space="preserve">2015-2016:
</t>
    </r>
    <r>
      <rPr>
        <b/>
        <sz val="8"/>
        <color indexed="30"/>
        <rFont val="Calibri"/>
        <family val="2"/>
      </rPr>
      <t>1,525=  mapped community learners
1,388= enrolled:</t>
    </r>
    <r>
      <rPr>
        <b/>
        <sz val="8"/>
        <color indexed="10"/>
        <rFont val="Calibri"/>
        <family val="2"/>
      </rPr>
      <t>(28-other brgys; 1360-within the assigned brgy)</t>
    </r>
    <r>
      <rPr>
        <b/>
        <sz val="8"/>
        <color indexed="30"/>
        <rFont val="Calibri"/>
        <family val="2"/>
      </rPr>
      <t xml:space="preserve">
165= not enrolled (in your school)
158*=mapped (enrolled in other schools)
7= unaccounted
</t>
    </r>
    <r>
      <rPr>
        <b/>
        <sz val="8"/>
        <color indexed="53"/>
        <rFont val="Calibri"/>
        <family val="2"/>
      </rPr>
      <t xml:space="preserve">Sample Baseline: </t>
    </r>
    <r>
      <rPr>
        <b/>
        <u val="single"/>
        <sz val="8"/>
        <rFont val="Calibri"/>
        <family val="2"/>
      </rPr>
      <t>2016-2017</t>
    </r>
    <r>
      <rPr>
        <b/>
        <sz val="8"/>
        <color indexed="53"/>
        <rFont val="Calibri"/>
        <family val="2"/>
      </rPr>
      <t>:
1,540=  mapped community learners
1,463= enrolled:</t>
    </r>
    <r>
      <rPr>
        <b/>
        <sz val="8"/>
        <color indexed="30"/>
        <rFont val="Calibri"/>
        <family val="2"/>
      </rPr>
      <t>( 10-other bgrys; 1,453-within the assigned brgy)</t>
    </r>
    <r>
      <rPr>
        <b/>
        <sz val="8"/>
        <color indexed="53"/>
        <rFont val="Calibri"/>
        <family val="2"/>
      </rPr>
      <t xml:space="preserve">
87= not enrolled (in your school)
77*=mapped (enrolled in other schools)
9= unaccounted </t>
    </r>
    <r>
      <rPr>
        <b/>
        <sz val="9"/>
        <color indexed="53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B. Justifications: Enrolment rate based on Community Mapping
1-Marginal: At least 85%
2-Average: At least 90% 
3-High: At least 95%                    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</si>
</sst>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8.5"/>
      <color indexed="8"/>
      <name val="Verdana"/>
      <family val="2"/>
    </font>
    <font>
      <b/>
      <u val="single"/>
      <sz val="9"/>
      <color indexed="8"/>
      <name val="Calibri"/>
      <family val="2"/>
    </font>
    <font>
      <b/>
      <sz val="9"/>
      <color indexed="10"/>
      <name val="Calibri"/>
      <family val="2"/>
    </font>
    <font>
      <b/>
      <u val="single"/>
      <sz val="9"/>
      <color indexed="10"/>
      <name val="Calibri"/>
      <family val="2"/>
    </font>
    <font>
      <b/>
      <sz val="9"/>
      <color indexed="53"/>
      <name val="Calibri"/>
      <family val="2"/>
    </font>
    <font>
      <b/>
      <u val="single"/>
      <sz val="9"/>
      <name val="Calibri"/>
      <family val="2"/>
    </font>
    <font>
      <b/>
      <sz val="8"/>
      <color indexed="30"/>
      <name val="Calibri"/>
      <family val="2"/>
    </font>
    <font>
      <b/>
      <sz val="9"/>
      <color indexed="36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53"/>
      <name val="Calibri"/>
      <family val="2"/>
    </font>
    <font>
      <b/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9"/>
      <color indexed="62"/>
      <name val="Calibri"/>
      <family val="2"/>
    </font>
    <font>
      <b/>
      <sz val="10"/>
      <color indexed="62"/>
      <name val="Calibri"/>
      <family val="2"/>
    </font>
    <font>
      <b/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4" tint="-0.24997000396251678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4" tint="-0.24997000396251678"/>
      <name val="Calibri"/>
      <family val="2"/>
    </font>
    <font>
      <b/>
      <sz val="6"/>
      <color theme="1"/>
      <name val="Calibri"/>
      <family val="2"/>
    </font>
    <font>
      <b/>
      <sz val="8"/>
      <color theme="4" tint="-0.24997000396251678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b/>
      <sz val="10"/>
      <color rgb="FFC00000"/>
      <name val="Calibri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61" fillId="0" borderId="0" xfId="0" applyFont="1" applyAlignment="1">
      <alignment horizontal="centerContinuous" vertical="center"/>
    </xf>
    <xf numFmtId="0" fontId="62" fillId="0" borderId="0" xfId="0" applyFont="1" applyAlignment="1">
      <alignment horizontal="centerContinuous"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3" fillId="0" borderId="0" xfId="0" applyFont="1" applyAlignment="1">
      <alignment vertical="center"/>
    </xf>
    <xf numFmtId="9" fontId="62" fillId="0" borderId="10" xfId="0" applyNumberFormat="1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2" fillId="0" borderId="11" xfId="0" applyFont="1" applyBorder="1" applyAlignment="1" applyProtection="1">
      <alignment horizontal="center" vertical="center"/>
      <protection locked="0"/>
    </xf>
    <xf numFmtId="2" fontId="62" fillId="0" borderId="10" xfId="0" applyNumberFormat="1" applyFont="1" applyBorder="1" applyAlignment="1" applyProtection="1">
      <alignment horizontal="center" vertical="center"/>
      <protection locked="0"/>
    </xf>
    <xf numFmtId="2" fontId="6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2" fillId="0" borderId="11" xfId="0" applyFont="1" applyBorder="1" applyAlignment="1">
      <alignment horizontal="left" vertical="center"/>
    </xf>
    <xf numFmtId="0" fontId="62" fillId="0" borderId="0" xfId="0" applyFont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1" fillId="33" borderId="13" xfId="0" applyFont="1" applyFill="1" applyBorder="1" applyAlignment="1">
      <alignment vertical="center"/>
    </xf>
    <xf numFmtId="0" fontId="65" fillId="34" borderId="14" xfId="0" applyFont="1" applyFill="1" applyBorder="1" applyAlignment="1">
      <alignment vertical="center"/>
    </xf>
    <xf numFmtId="0" fontId="65" fillId="34" borderId="15" xfId="0" applyFont="1" applyFill="1" applyBorder="1" applyAlignment="1">
      <alignment vertical="center"/>
    </xf>
    <xf numFmtId="2" fontId="65" fillId="34" borderId="16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69" fillId="33" borderId="13" xfId="0" applyFont="1" applyFill="1" applyBorder="1" applyAlignment="1">
      <alignment vertical="center"/>
    </xf>
    <xf numFmtId="2" fontId="62" fillId="0" borderId="10" xfId="0" applyNumberFormat="1" applyFont="1" applyBorder="1" applyAlignment="1" applyProtection="1">
      <alignment horizontal="left" vertical="center"/>
      <protection locked="0"/>
    </xf>
    <xf numFmtId="0" fontId="68" fillId="34" borderId="14" xfId="0" applyFont="1" applyFill="1" applyBorder="1" applyAlignment="1">
      <alignment vertical="center"/>
    </xf>
    <xf numFmtId="0" fontId="68" fillId="34" borderId="15" xfId="0" applyFont="1" applyFill="1" applyBorder="1" applyAlignment="1">
      <alignment vertical="center"/>
    </xf>
    <xf numFmtId="2" fontId="68" fillId="34" borderId="16" xfId="0" applyNumberFormat="1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vertical="center" wrapText="1"/>
    </xf>
    <xf numFmtId="175" fontId="62" fillId="0" borderId="10" xfId="42" applyNumberFormat="1" applyFont="1" applyBorder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/>
    </xf>
    <xf numFmtId="2" fontId="70" fillId="0" borderId="17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2" fontId="62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21" xfId="0" applyFont="1" applyBorder="1" applyAlignment="1">
      <alignment horizontal="right" vertical="center"/>
    </xf>
    <xf numFmtId="2" fontId="62" fillId="0" borderId="21" xfId="0" applyNumberFormat="1" applyFont="1" applyBorder="1" applyAlignment="1">
      <alignment horizontal="center" vertical="center"/>
    </xf>
    <xf numFmtId="0" fontId="71" fillId="0" borderId="22" xfId="0" applyFont="1" applyBorder="1" applyAlignment="1">
      <alignment/>
    </xf>
    <xf numFmtId="1" fontId="62" fillId="0" borderId="22" xfId="0" applyNumberFormat="1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>
      <alignment horizontal="left" vertical="center" wrapText="1"/>
    </xf>
    <xf numFmtId="0" fontId="64" fillId="0" borderId="23" xfId="0" applyFont="1" applyBorder="1" applyAlignment="1">
      <alignment vertical="center"/>
    </xf>
    <xf numFmtId="2" fontId="68" fillId="0" borderId="10" xfId="0" applyNumberFormat="1" applyFont="1" applyBorder="1" applyAlignment="1">
      <alignment horizontal="center" vertical="center"/>
    </xf>
    <xf numFmtId="2" fontId="68" fillId="0" borderId="17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vertical="top"/>
    </xf>
    <xf numFmtId="0" fontId="71" fillId="0" borderId="24" xfId="0" applyFont="1" applyBorder="1" applyAlignment="1">
      <alignment horizontal="center" vertical="top"/>
    </xf>
    <xf numFmtId="0" fontId="72" fillId="0" borderId="0" xfId="0" applyFont="1" applyAlignment="1">
      <alignment vertical="center"/>
    </xf>
    <xf numFmtId="0" fontId="73" fillId="0" borderId="14" xfId="0" applyFont="1" applyBorder="1" applyAlignment="1">
      <alignment/>
    </xf>
    <xf numFmtId="0" fontId="73" fillId="0" borderId="16" xfId="0" applyFont="1" applyBorder="1" applyAlignment="1">
      <alignment/>
    </xf>
    <xf numFmtId="0" fontId="6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2" fontId="6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2" fontId="74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65" fillId="34" borderId="26" xfId="0" applyFont="1" applyFill="1" applyBorder="1" applyAlignment="1">
      <alignment horizontal="left" vertical="center"/>
    </xf>
    <xf numFmtId="0" fontId="65" fillId="34" borderId="27" xfId="0" applyFont="1" applyFill="1" applyBorder="1" applyAlignment="1">
      <alignment horizontal="left" vertical="center"/>
    </xf>
    <xf numFmtId="0" fontId="65" fillId="34" borderId="24" xfId="0" applyFont="1" applyFill="1" applyBorder="1" applyAlignment="1">
      <alignment horizontal="left" vertical="center"/>
    </xf>
    <xf numFmtId="3" fontId="62" fillId="0" borderId="10" xfId="0" applyNumberFormat="1" applyFont="1" applyBorder="1" applyAlignment="1">
      <alignment horizontal="center" vertical="center" wrapText="1"/>
    </xf>
    <xf numFmtId="0" fontId="75" fillId="35" borderId="14" xfId="0" applyFont="1" applyFill="1" applyBorder="1" applyAlignment="1">
      <alignment vertical="center"/>
    </xf>
    <xf numFmtId="0" fontId="75" fillId="35" borderId="15" xfId="0" applyFont="1" applyFill="1" applyBorder="1" applyAlignment="1">
      <alignment vertical="center"/>
    </xf>
    <xf numFmtId="2" fontId="75" fillId="35" borderId="16" xfId="0" applyNumberFormat="1" applyFont="1" applyFill="1" applyBorder="1" applyAlignment="1" applyProtection="1">
      <alignment horizontal="center" vertical="center"/>
      <protection locked="0"/>
    </xf>
    <xf numFmtId="0" fontId="75" fillId="35" borderId="25" xfId="0" applyFont="1" applyFill="1" applyBorder="1" applyAlignment="1">
      <alignment vertical="center"/>
    </xf>
    <xf numFmtId="2" fontId="75" fillId="35" borderId="25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8" xfId="0" applyFont="1" applyBorder="1" applyAlignment="1" applyProtection="1">
      <alignment horizontal="left" vertical="center"/>
      <protection locked="0"/>
    </xf>
    <xf numFmtId="0" fontId="62" fillId="0" borderId="27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7" xfId="0" applyFont="1" applyBorder="1" applyAlignment="1" applyProtection="1">
      <alignment horizontal="left" vertical="center"/>
      <protection locked="0"/>
    </xf>
    <xf numFmtId="0" fontId="62" fillId="0" borderId="10" xfId="0" applyFont="1" applyBorder="1" applyAlignment="1">
      <alignment horizontal="left" vertical="center"/>
    </xf>
    <xf numFmtId="2" fontId="6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2" fontId="74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2" fontId="62" fillId="0" borderId="12" xfId="0" applyNumberFormat="1" applyFont="1" applyBorder="1" applyAlignment="1">
      <alignment horizontal="center" vertical="center"/>
    </xf>
    <xf numFmtId="2" fontId="74" fillId="0" borderId="12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29" xfId="0" applyFont="1" applyBorder="1" applyAlignment="1">
      <alignment horizontal="center" vertical="top" wrapText="1"/>
    </xf>
    <xf numFmtId="0" fontId="73" fillId="0" borderId="22" xfId="0" applyFont="1" applyBorder="1" applyAlignment="1">
      <alignment horizontal="center" vertical="top" wrapText="1"/>
    </xf>
    <xf numFmtId="0" fontId="73" fillId="0" borderId="29" xfId="0" applyFont="1" applyBorder="1" applyAlignment="1">
      <alignment horizontal="left"/>
    </xf>
    <xf numFmtId="0" fontId="73" fillId="0" borderId="22" xfId="0" applyFont="1" applyBorder="1" applyAlignment="1">
      <alignment horizontal="left"/>
    </xf>
    <xf numFmtId="0" fontId="73" fillId="0" borderId="3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1" fontId="62" fillId="0" borderId="13" xfId="0" applyNumberFormat="1" applyFont="1" applyBorder="1" applyAlignment="1" applyProtection="1">
      <alignment horizontal="center" vertical="center"/>
      <protection locked="0"/>
    </xf>
    <xf numFmtId="1" fontId="62" fillId="0" borderId="10" xfId="0" applyNumberFormat="1" applyFont="1" applyBorder="1" applyAlignment="1" applyProtection="1">
      <alignment horizontal="center" vertical="center"/>
      <protection locked="0"/>
    </xf>
    <xf numFmtId="0" fontId="62" fillId="0" borderId="3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left" vertical="center" wrapText="1"/>
    </xf>
    <xf numFmtId="0" fontId="62" fillId="0" borderId="31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1" fontId="62" fillId="0" borderId="25" xfId="0" applyNumberFormat="1" applyFont="1" applyBorder="1" applyAlignment="1" applyProtection="1">
      <alignment horizontal="center" vertical="center"/>
      <protection locked="0"/>
    </xf>
    <xf numFmtId="1" fontId="62" fillId="0" borderId="31" xfId="0" applyNumberFormat="1" applyFont="1" applyBorder="1" applyAlignment="1" applyProtection="1">
      <alignment horizontal="center" vertical="center"/>
      <protection locked="0"/>
    </xf>
    <xf numFmtId="1" fontId="62" fillId="0" borderId="21" xfId="0" applyNumberFormat="1" applyFont="1" applyBorder="1" applyAlignment="1" applyProtection="1">
      <alignment horizontal="center" vertical="center"/>
      <protection locked="0"/>
    </xf>
    <xf numFmtId="0" fontId="62" fillId="0" borderId="25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32" xfId="0" applyFont="1" applyBorder="1" applyAlignment="1">
      <alignment horizontal="left" vertical="center" wrapText="1"/>
    </xf>
    <xf numFmtId="1" fontId="62" fillId="0" borderId="32" xfId="0" applyNumberFormat="1" applyFont="1" applyBorder="1" applyAlignment="1" applyProtection="1">
      <alignment horizontal="center" vertical="center"/>
      <protection locked="0"/>
    </xf>
    <xf numFmtId="0" fontId="62" fillId="0" borderId="2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2" fontId="62" fillId="0" borderId="25" xfId="0" applyNumberFormat="1" applyFont="1" applyBorder="1" applyAlignment="1" applyProtection="1">
      <alignment horizontal="center" vertical="center"/>
      <protection locked="0"/>
    </xf>
    <xf numFmtId="2" fontId="62" fillId="0" borderId="31" xfId="0" applyNumberFormat="1" applyFont="1" applyBorder="1" applyAlignment="1" applyProtection="1">
      <alignment horizontal="center" vertical="center"/>
      <protection locked="0"/>
    </xf>
    <xf numFmtId="2" fontId="62" fillId="0" borderId="13" xfId="0" applyNumberFormat="1" applyFont="1" applyBorder="1" applyAlignment="1" applyProtection="1">
      <alignment horizontal="center" vertical="center"/>
      <protection locked="0"/>
    </xf>
    <xf numFmtId="2" fontId="62" fillId="0" borderId="25" xfId="0" applyNumberFormat="1" applyFont="1" applyBorder="1" applyAlignment="1">
      <alignment horizontal="center" vertical="center"/>
    </xf>
    <xf numFmtId="2" fontId="62" fillId="0" borderId="31" xfId="0" applyNumberFormat="1" applyFont="1" applyBorder="1" applyAlignment="1">
      <alignment horizontal="center" vertical="center"/>
    </xf>
    <xf numFmtId="0" fontId="68" fillId="34" borderId="26" xfId="0" applyFont="1" applyFill="1" applyBorder="1" applyAlignment="1">
      <alignment horizontal="left" vertical="center"/>
    </xf>
    <xf numFmtId="0" fontId="68" fillId="34" borderId="27" xfId="0" applyFont="1" applyFill="1" applyBorder="1" applyAlignment="1">
      <alignment horizontal="left" vertical="center"/>
    </xf>
    <xf numFmtId="0" fontId="68" fillId="34" borderId="24" xfId="0" applyFont="1" applyFill="1" applyBorder="1" applyAlignment="1">
      <alignment horizontal="left" vertical="center"/>
    </xf>
    <xf numFmtId="0" fontId="65" fillId="34" borderId="26" xfId="0" applyFont="1" applyFill="1" applyBorder="1" applyAlignment="1">
      <alignment horizontal="left" vertical="center"/>
    </xf>
    <xf numFmtId="0" fontId="65" fillId="34" borderId="27" xfId="0" applyFont="1" applyFill="1" applyBorder="1" applyAlignment="1">
      <alignment horizontal="left" vertical="center"/>
    </xf>
    <xf numFmtId="0" fontId="65" fillId="34" borderId="2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80" zoomScaleNormal="80" zoomScalePageLayoutView="0" workbookViewId="0" topLeftCell="A1">
      <selection activeCell="I61" sqref="I1:L16384"/>
    </sheetView>
  </sheetViews>
  <sheetFormatPr defaultColWidth="9.140625" defaultRowHeight="15"/>
  <cols>
    <col min="1" max="1" width="10.28125" style="3" customWidth="1"/>
    <col min="2" max="2" width="14.140625" style="3" customWidth="1"/>
    <col min="3" max="3" width="10.00390625" style="3" customWidth="1"/>
    <col min="4" max="4" width="11.8515625" style="3" customWidth="1"/>
    <col min="5" max="5" width="36.421875" style="3" customWidth="1"/>
    <col min="6" max="8" width="6.00390625" style="3" customWidth="1"/>
    <col min="9" max="12" width="9.140625" style="3" customWidth="1"/>
    <col min="13" max="16384" width="9.140625" style="3" customWidth="1"/>
  </cols>
  <sheetData>
    <row r="1" spans="1:8" ht="12">
      <c r="A1" s="1" t="s">
        <v>68</v>
      </c>
      <c r="B1" s="2"/>
      <c r="C1" s="2"/>
      <c r="D1" s="2"/>
      <c r="E1" s="2"/>
      <c r="F1" s="2"/>
      <c r="G1" s="2"/>
      <c r="H1" s="2"/>
    </row>
    <row r="2" spans="1:8" ht="12">
      <c r="A2" s="2" t="s">
        <v>97</v>
      </c>
      <c r="B2" s="2"/>
      <c r="C2" s="2"/>
      <c r="D2" s="2"/>
      <c r="E2" s="2"/>
      <c r="F2" s="2"/>
      <c r="G2" s="2"/>
      <c r="H2" s="2"/>
    </row>
    <row r="3" ht="6" customHeight="1"/>
    <row r="4" spans="1:8" ht="12">
      <c r="A4" s="3" t="s">
        <v>59</v>
      </c>
      <c r="B4" s="83"/>
      <c r="C4" s="83"/>
      <c r="D4" s="83"/>
      <c r="E4" s="12" t="s">
        <v>58</v>
      </c>
      <c r="F4" s="86"/>
      <c r="G4" s="86"/>
      <c r="H4" s="86"/>
    </row>
    <row r="5" ht="6" customHeight="1"/>
    <row r="6" ht="12.75">
      <c r="A6" s="8" t="s">
        <v>0</v>
      </c>
    </row>
    <row r="7" ht="6" customHeight="1"/>
    <row r="8" spans="1:8" ht="12">
      <c r="A8" s="98" t="s">
        <v>1</v>
      </c>
      <c r="B8" s="85" t="s">
        <v>2</v>
      </c>
      <c r="C8" s="85"/>
      <c r="D8" s="85"/>
      <c r="E8" s="85" t="s">
        <v>6</v>
      </c>
      <c r="F8" s="85" t="s">
        <v>3</v>
      </c>
      <c r="G8" s="85"/>
      <c r="H8" s="85" t="s">
        <v>4</v>
      </c>
    </row>
    <row r="9" spans="1:8" ht="12">
      <c r="A9" s="98"/>
      <c r="B9" s="85"/>
      <c r="C9" s="85"/>
      <c r="D9" s="85"/>
      <c r="E9" s="85"/>
      <c r="F9" s="4" t="s">
        <v>9</v>
      </c>
      <c r="G9" s="4" t="s">
        <v>8</v>
      </c>
      <c r="H9" s="85"/>
    </row>
    <row r="10" spans="1:8" ht="15" customHeight="1">
      <c r="A10" s="98" t="s">
        <v>10</v>
      </c>
      <c r="B10" s="65" t="s">
        <v>69</v>
      </c>
      <c r="C10" s="65" t="s">
        <v>70</v>
      </c>
      <c r="D10" s="4" t="s">
        <v>5</v>
      </c>
      <c r="E10" s="116" t="s">
        <v>99</v>
      </c>
      <c r="F10" s="128">
        <v>3</v>
      </c>
      <c r="G10" s="122">
        <v>0.45</v>
      </c>
      <c r="H10" s="131">
        <f>ROUND(F10*G10,2)</f>
        <v>1.35</v>
      </c>
    </row>
    <row r="11" spans="1:8" ht="15" customHeight="1">
      <c r="A11" s="98"/>
      <c r="B11" s="67" t="s">
        <v>66</v>
      </c>
      <c r="C11" s="75">
        <v>1015</v>
      </c>
      <c r="D11" s="4" t="s">
        <v>88</v>
      </c>
      <c r="E11" s="117"/>
      <c r="F11" s="129"/>
      <c r="G11" s="108"/>
      <c r="H11" s="132"/>
    </row>
    <row r="12" spans="1:8" ht="12">
      <c r="A12" s="85"/>
      <c r="B12" s="4" t="s">
        <v>65</v>
      </c>
      <c r="C12" s="35">
        <v>1017</v>
      </c>
      <c r="D12" s="14">
        <v>1.19</v>
      </c>
      <c r="E12" s="117"/>
      <c r="F12" s="129"/>
      <c r="G12" s="108"/>
      <c r="H12" s="132"/>
    </row>
    <row r="13" spans="1:8" ht="12">
      <c r="A13" s="85"/>
      <c r="B13" s="4" t="s">
        <v>64</v>
      </c>
      <c r="C13" s="35">
        <v>1388</v>
      </c>
      <c r="D13" s="14">
        <v>36.48</v>
      </c>
      <c r="E13" s="117"/>
      <c r="F13" s="129"/>
      <c r="G13" s="108"/>
      <c r="H13" s="132"/>
    </row>
    <row r="14" spans="1:8" ht="12">
      <c r="A14" s="85"/>
      <c r="B14" s="4" t="s">
        <v>63</v>
      </c>
      <c r="C14" s="35">
        <v>1463</v>
      </c>
      <c r="D14" s="14">
        <v>5.4</v>
      </c>
      <c r="E14" s="117"/>
      <c r="F14" s="129"/>
      <c r="G14" s="108"/>
      <c r="H14" s="132"/>
    </row>
    <row r="15" spans="1:8" ht="12">
      <c r="A15" s="85"/>
      <c r="B15" s="79" t="s">
        <v>7</v>
      </c>
      <c r="C15" s="79"/>
      <c r="D15" s="80">
        <f>AVERAGE(D12:D14)</f>
        <v>14.356666666666664</v>
      </c>
      <c r="E15" s="117"/>
      <c r="F15" s="129"/>
      <c r="G15" s="108"/>
      <c r="H15" s="132"/>
    </row>
    <row r="16" spans="1:8" ht="12">
      <c r="A16" s="95"/>
      <c r="B16" s="31" t="s">
        <v>71</v>
      </c>
      <c r="C16" s="32"/>
      <c r="D16" s="33"/>
      <c r="E16" s="126"/>
      <c r="F16" s="129"/>
      <c r="G16" s="108"/>
      <c r="H16" s="132"/>
    </row>
    <row r="17" spans="1:8" ht="12">
      <c r="A17" s="95"/>
      <c r="B17" s="133" t="s">
        <v>72</v>
      </c>
      <c r="C17" s="134"/>
      <c r="D17" s="135"/>
      <c r="E17" s="126"/>
      <c r="F17" s="129"/>
      <c r="G17" s="108"/>
      <c r="H17" s="132"/>
    </row>
    <row r="18" spans="1:8" ht="12">
      <c r="A18" s="85"/>
      <c r="B18" s="22" t="s">
        <v>19</v>
      </c>
      <c r="C18" s="29" t="s">
        <v>73</v>
      </c>
      <c r="D18" s="22" t="s">
        <v>90</v>
      </c>
      <c r="E18" s="117"/>
      <c r="F18" s="129"/>
      <c r="G18" s="108"/>
      <c r="H18" s="132"/>
    </row>
    <row r="19" spans="1:8" ht="12">
      <c r="A19" s="85"/>
      <c r="B19" s="4" t="s">
        <v>65</v>
      </c>
      <c r="C19" s="4" t="s">
        <v>95</v>
      </c>
      <c r="D19" s="14">
        <v>96.05</v>
      </c>
      <c r="E19" s="117"/>
      <c r="F19" s="129"/>
      <c r="G19" s="108"/>
      <c r="H19" s="132"/>
    </row>
    <row r="20" spans="1:8" ht="12">
      <c r="A20" s="85"/>
      <c r="B20" s="4" t="s">
        <v>64</v>
      </c>
      <c r="C20" s="4" t="s">
        <v>96</v>
      </c>
      <c r="D20" s="14">
        <v>99.54</v>
      </c>
      <c r="E20" s="117"/>
      <c r="F20" s="129"/>
      <c r="G20" s="108"/>
      <c r="H20" s="132"/>
    </row>
    <row r="21" spans="1:8" ht="12">
      <c r="A21" s="85"/>
      <c r="B21" s="4" t="s">
        <v>63</v>
      </c>
      <c r="C21" s="4" t="s">
        <v>77</v>
      </c>
      <c r="D21" s="14">
        <v>99.41</v>
      </c>
      <c r="E21" s="117"/>
      <c r="F21" s="129"/>
      <c r="G21" s="108"/>
      <c r="H21" s="132"/>
    </row>
    <row r="22" spans="1:8" ht="12">
      <c r="A22" s="85"/>
      <c r="B22" s="76" t="s">
        <v>94</v>
      </c>
      <c r="C22" s="77"/>
      <c r="D22" s="78">
        <f>AVERAGE(D19:D21)</f>
        <v>98.33333333333333</v>
      </c>
      <c r="E22" s="117"/>
      <c r="F22" s="129"/>
      <c r="G22" s="108"/>
      <c r="H22" s="132"/>
    </row>
    <row r="23" spans="1:8" ht="12.75">
      <c r="A23" s="85"/>
      <c r="B23" s="23" t="s">
        <v>91</v>
      </c>
      <c r="C23" s="24"/>
      <c r="D23" s="25"/>
      <c r="E23" s="117"/>
      <c r="F23" s="129"/>
      <c r="G23" s="108"/>
      <c r="H23" s="132"/>
    </row>
    <row r="24" spans="1:8" ht="12.75">
      <c r="A24" s="85"/>
      <c r="B24" s="136" t="s">
        <v>92</v>
      </c>
      <c r="C24" s="137"/>
      <c r="D24" s="138"/>
      <c r="E24" s="117"/>
      <c r="F24" s="129"/>
      <c r="G24" s="108"/>
      <c r="H24" s="132"/>
    </row>
    <row r="25" spans="1:8" ht="12.75">
      <c r="A25" s="85"/>
      <c r="B25" s="72" t="s">
        <v>93</v>
      </c>
      <c r="C25" s="73"/>
      <c r="D25" s="74"/>
      <c r="E25" s="117"/>
      <c r="F25" s="129"/>
      <c r="G25" s="108"/>
      <c r="H25" s="132"/>
    </row>
    <row r="26" spans="1:8" ht="12">
      <c r="A26" s="85"/>
      <c r="B26" s="19" t="s">
        <v>7</v>
      </c>
      <c r="C26" s="19"/>
      <c r="D26" s="26"/>
      <c r="E26" s="117"/>
      <c r="F26" s="129"/>
      <c r="G26" s="108"/>
      <c r="H26" s="132"/>
    </row>
    <row r="27" spans="1:8" ht="48">
      <c r="A27" s="85"/>
      <c r="B27" s="34" t="s">
        <v>78</v>
      </c>
      <c r="C27" s="32"/>
      <c r="D27" s="33"/>
      <c r="E27" s="117"/>
      <c r="F27" s="129"/>
      <c r="G27" s="108"/>
      <c r="H27" s="132"/>
    </row>
    <row r="28" spans="1:8" ht="178.5" customHeight="1">
      <c r="A28" s="85"/>
      <c r="B28" s="133" t="s">
        <v>89</v>
      </c>
      <c r="C28" s="134"/>
      <c r="D28" s="135"/>
      <c r="E28" s="127"/>
      <c r="F28" s="130"/>
      <c r="G28" s="108"/>
      <c r="H28" s="132"/>
    </row>
    <row r="29" spans="1:8" ht="15.75" customHeight="1">
      <c r="A29" s="107" t="s">
        <v>11</v>
      </c>
      <c r="B29" s="20" t="s">
        <v>69</v>
      </c>
      <c r="C29" s="27" t="s">
        <v>60</v>
      </c>
      <c r="D29" s="21" t="s">
        <v>12</v>
      </c>
      <c r="E29" s="116" t="s">
        <v>75</v>
      </c>
      <c r="F29" s="119">
        <v>3</v>
      </c>
      <c r="G29" s="122">
        <v>0.25</v>
      </c>
      <c r="H29" s="122">
        <f>ROUND(G29*F44,2)</f>
        <v>0.5</v>
      </c>
    </row>
    <row r="30" spans="1:8" ht="12">
      <c r="A30" s="114"/>
      <c r="B30" s="4" t="s">
        <v>67</v>
      </c>
      <c r="C30" s="4">
        <v>0</v>
      </c>
      <c r="D30" s="14"/>
      <c r="E30" s="117"/>
      <c r="F30" s="120"/>
      <c r="G30" s="108"/>
      <c r="H30" s="108"/>
    </row>
    <row r="31" spans="1:8" ht="12">
      <c r="A31" s="114"/>
      <c r="B31" s="4" t="s">
        <v>66</v>
      </c>
      <c r="C31" s="4">
        <v>0</v>
      </c>
      <c r="D31" s="14"/>
      <c r="E31" s="117"/>
      <c r="F31" s="120"/>
      <c r="G31" s="108"/>
      <c r="H31" s="108"/>
    </row>
    <row r="32" spans="1:8" ht="12">
      <c r="A32" s="114"/>
      <c r="B32" s="4" t="s">
        <v>65</v>
      </c>
      <c r="C32" s="4">
        <v>0</v>
      </c>
      <c r="D32" s="14"/>
      <c r="E32" s="117"/>
      <c r="F32" s="120"/>
      <c r="G32" s="108"/>
      <c r="H32" s="108"/>
    </row>
    <row r="33" spans="1:8" ht="12.75" thickBot="1">
      <c r="A33" s="114"/>
      <c r="B33" s="37" t="s">
        <v>61</v>
      </c>
      <c r="C33" s="37"/>
      <c r="D33" s="38" t="s">
        <v>79</v>
      </c>
      <c r="E33" s="118"/>
      <c r="F33" s="121"/>
      <c r="G33" s="108"/>
      <c r="H33" s="108"/>
    </row>
    <row r="34" spans="1:11" ht="12" customHeight="1">
      <c r="A34" s="114"/>
      <c r="B34" s="39" t="s">
        <v>69</v>
      </c>
      <c r="C34" s="39" t="s">
        <v>13</v>
      </c>
      <c r="D34" s="40" t="s">
        <v>5</v>
      </c>
      <c r="E34" s="124" t="s">
        <v>74</v>
      </c>
      <c r="F34" s="125">
        <v>0</v>
      </c>
      <c r="G34" s="108"/>
      <c r="H34" s="108"/>
      <c r="I34" s="56" t="s">
        <v>80</v>
      </c>
      <c r="J34" s="57"/>
      <c r="K34" s="55"/>
    </row>
    <row r="35" spans="1:11" ht="12">
      <c r="A35" s="114"/>
      <c r="B35" s="4" t="s">
        <v>66</v>
      </c>
      <c r="C35" s="4">
        <v>85.92</v>
      </c>
      <c r="D35" s="30"/>
      <c r="E35" s="117"/>
      <c r="F35" s="120"/>
      <c r="G35" s="108"/>
      <c r="H35" s="108"/>
      <c r="I35" s="99" t="s">
        <v>81</v>
      </c>
      <c r="J35" s="100"/>
      <c r="K35" s="55"/>
    </row>
    <row r="36" spans="1:11" ht="12">
      <c r="A36" s="114"/>
      <c r="B36" s="4" t="s">
        <v>65</v>
      </c>
      <c r="C36" s="4">
        <v>90.22</v>
      </c>
      <c r="D36" s="30">
        <f>((C36-C35)/C35)*100</f>
        <v>5.004655493482306</v>
      </c>
      <c r="E36" s="117"/>
      <c r="F36" s="120"/>
      <c r="G36" s="108"/>
      <c r="H36" s="108"/>
      <c r="I36" s="101" t="s">
        <v>83</v>
      </c>
      <c r="J36" s="102"/>
      <c r="K36" s="55"/>
    </row>
    <row r="37" spans="1:11" ht="12">
      <c r="A37" s="114"/>
      <c r="B37" s="4" t="s">
        <v>64</v>
      </c>
      <c r="C37" s="4">
        <v>92.88</v>
      </c>
      <c r="D37" s="30">
        <f>((C37-C36)/C36)*100</f>
        <v>2.948348481489688</v>
      </c>
      <c r="E37" s="117"/>
      <c r="F37" s="120"/>
      <c r="G37" s="108"/>
      <c r="H37" s="108"/>
      <c r="I37" s="103" t="s">
        <v>84</v>
      </c>
      <c r="J37" s="104"/>
      <c r="K37" s="55"/>
    </row>
    <row r="38" spans="1:11" ht="12.75" thickBot="1">
      <c r="A38" s="114"/>
      <c r="B38" s="37" t="s">
        <v>7</v>
      </c>
      <c r="C38" s="37"/>
      <c r="D38" s="52">
        <f>AVERAGE(D35:D37)</f>
        <v>3.976501987485997</v>
      </c>
      <c r="E38" s="118"/>
      <c r="F38" s="121"/>
      <c r="G38" s="108"/>
      <c r="H38" s="108"/>
      <c r="I38" s="105" t="s">
        <v>85</v>
      </c>
      <c r="J38" s="106"/>
      <c r="K38" s="55"/>
    </row>
    <row r="39" spans="1:11" ht="36">
      <c r="A39" s="114"/>
      <c r="B39" s="36" t="s">
        <v>69</v>
      </c>
      <c r="C39" s="36" t="s">
        <v>14</v>
      </c>
      <c r="D39" s="50" t="s">
        <v>5</v>
      </c>
      <c r="E39" s="49" t="s">
        <v>87</v>
      </c>
      <c r="F39" s="48"/>
      <c r="G39" s="123"/>
      <c r="H39" s="108"/>
      <c r="I39" s="71"/>
      <c r="J39" s="71"/>
      <c r="K39" s="55"/>
    </row>
    <row r="40" spans="1:8" ht="12" customHeight="1">
      <c r="A40" s="114"/>
      <c r="B40" s="4" t="s">
        <v>66</v>
      </c>
      <c r="C40" s="4">
        <v>85.91</v>
      </c>
      <c r="D40" s="44"/>
      <c r="E40" s="47" t="s">
        <v>80</v>
      </c>
      <c r="F40" s="47"/>
      <c r="G40" s="123"/>
      <c r="H40" s="108"/>
    </row>
    <row r="41" spans="1:8" ht="12">
      <c r="A41" s="114"/>
      <c r="B41" s="4" t="s">
        <v>65</v>
      </c>
      <c r="C41" s="4">
        <v>95.36</v>
      </c>
      <c r="D41" s="44">
        <f>((C41-C40)/C40)*100</f>
        <v>10.999883599115357</v>
      </c>
      <c r="E41" s="47" t="s">
        <v>81</v>
      </c>
      <c r="F41" s="47"/>
      <c r="G41" s="123"/>
      <c r="H41" s="108"/>
    </row>
    <row r="42" spans="1:8" ht="12">
      <c r="A42" s="114"/>
      <c r="B42" s="4" t="s">
        <v>64</v>
      </c>
      <c r="C42" s="4">
        <v>95.26</v>
      </c>
      <c r="D42" s="14">
        <f>(C42-C41)/C41</f>
        <v>-0.0010486577181207457</v>
      </c>
      <c r="E42" s="47" t="s">
        <v>82</v>
      </c>
      <c r="F42" s="47"/>
      <c r="G42" s="123"/>
      <c r="H42" s="108"/>
    </row>
    <row r="43" spans="1:8" ht="12">
      <c r="A43" s="114"/>
      <c r="B43" s="28" t="s">
        <v>7</v>
      </c>
      <c r="C43" s="28"/>
      <c r="D43" s="51">
        <f>AVERAGE(D40:D42)</f>
        <v>5.499417470698618</v>
      </c>
      <c r="E43" s="53" t="s">
        <v>86</v>
      </c>
      <c r="F43" s="54">
        <v>3</v>
      </c>
      <c r="G43" s="123"/>
      <c r="H43" s="108"/>
    </row>
    <row r="44" spans="1:8" ht="12.75" thickBot="1">
      <c r="A44" s="115"/>
      <c r="B44" s="42"/>
      <c r="C44" s="43"/>
      <c r="D44" s="43"/>
      <c r="E44" s="45" t="s">
        <v>15</v>
      </c>
      <c r="F44" s="46">
        <f>AVERAGE(F29:F43)</f>
        <v>2</v>
      </c>
      <c r="G44" s="109"/>
      <c r="H44" s="109"/>
    </row>
    <row r="45" spans="1:8" ht="10.5" customHeight="1">
      <c r="A45" s="107" t="s">
        <v>17</v>
      </c>
      <c r="B45" s="70" t="s">
        <v>69</v>
      </c>
      <c r="C45" s="70" t="s">
        <v>18</v>
      </c>
      <c r="D45" s="41"/>
      <c r="E45" s="110" t="s">
        <v>98</v>
      </c>
      <c r="F45" s="112">
        <v>3</v>
      </c>
      <c r="G45" s="88">
        <v>0.3</v>
      </c>
      <c r="H45" s="85">
        <f>ROUND(F45*G45,2)</f>
        <v>0.9</v>
      </c>
    </row>
    <row r="46" spans="1:8" ht="24" customHeight="1">
      <c r="A46" s="108"/>
      <c r="B46" s="4" t="s">
        <v>67</v>
      </c>
      <c r="C46" s="4">
        <v>92.5</v>
      </c>
      <c r="D46" s="14" t="s">
        <v>76</v>
      </c>
      <c r="E46" s="111"/>
      <c r="F46" s="113"/>
      <c r="G46" s="88"/>
      <c r="H46" s="85"/>
    </row>
    <row r="47" spans="1:8" ht="21.75" customHeight="1">
      <c r="A47" s="108"/>
      <c r="B47" s="4" t="s">
        <v>66</v>
      </c>
      <c r="C47" s="4">
        <v>92.25</v>
      </c>
      <c r="D47" s="14" t="s">
        <v>76</v>
      </c>
      <c r="E47" s="111"/>
      <c r="F47" s="113"/>
      <c r="G47" s="88"/>
      <c r="H47" s="85"/>
    </row>
    <row r="48" spans="1:8" ht="31.5" customHeight="1">
      <c r="A48" s="108"/>
      <c r="B48" s="4" t="s">
        <v>65</v>
      </c>
      <c r="C48" s="4">
        <v>93.38</v>
      </c>
      <c r="D48" s="14" t="s">
        <v>76</v>
      </c>
      <c r="E48" s="111"/>
      <c r="F48" s="113"/>
      <c r="G48" s="88"/>
      <c r="H48" s="85"/>
    </row>
    <row r="49" spans="1:8" ht="67.5" customHeight="1">
      <c r="A49" s="109"/>
      <c r="B49" s="4" t="s">
        <v>7</v>
      </c>
      <c r="C49" s="4"/>
      <c r="D49" s="61"/>
      <c r="E49" s="111"/>
      <c r="F49" s="113"/>
      <c r="G49" s="88"/>
      <c r="H49" s="85"/>
    </row>
    <row r="50" spans="1:8" ht="12.75">
      <c r="A50" s="95" t="s">
        <v>16</v>
      </c>
      <c r="B50" s="96"/>
      <c r="C50" s="96"/>
      <c r="D50" s="96"/>
      <c r="E50" s="96"/>
      <c r="F50" s="96"/>
      <c r="G50" s="97"/>
      <c r="H50" s="63">
        <f>SUM(H10:H49)</f>
        <v>2.75</v>
      </c>
    </row>
    <row r="51" ht="6.75" customHeight="1"/>
    <row r="52" spans="1:5" ht="12.75">
      <c r="A52" s="8" t="s">
        <v>22</v>
      </c>
      <c r="E52" s="8" t="s">
        <v>30</v>
      </c>
    </row>
    <row r="53" spans="1:7" ht="12.75">
      <c r="A53" s="4" t="s">
        <v>20</v>
      </c>
      <c r="B53" s="11">
        <f>H50</f>
        <v>2.75</v>
      </c>
      <c r="C53" s="15"/>
      <c r="E53" s="59" t="s">
        <v>23</v>
      </c>
      <c r="F53" s="85" t="s">
        <v>21</v>
      </c>
      <c r="G53" s="85"/>
    </row>
    <row r="54" spans="1:7" ht="12">
      <c r="A54" s="4" t="s">
        <v>21</v>
      </c>
      <c r="B54" s="7" t="str">
        <f>IF(B53&gt;2.49,"BEST",IF(B53&gt;1.49,"BETTER","GOOD"))</f>
        <v>BEST</v>
      </c>
      <c r="C54" s="16"/>
      <c r="E54" s="59" t="s">
        <v>24</v>
      </c>
      <c r="F54" s="85" t="s">
        <v>27</v>
      </c>
      <c r="G54" s="85"/>
    </row>
    <row r="55" spans="5:7" ht="12">
      <c r="E55" s="59" t="s">
        <v>25</v>
      </c>
      <c r="F55" s="85" t="s">
        <v>28</v>
      </c>
      <c r="G55" s="85"/>
    </row>
    <row r="56" spans="5:7" ht="12">
      <c r="E56" s="59" t="s">
        <v>26</v>
      </c>
      <c r="F56" s="85" t="s">
        <v>29</v>
      </c>
      <c r="G56" s="85"/>
    </row>
    <row r="57" ht="6" customHeight="1"/>
    <row r="58" ht="12.75">
      <c r="A58" s="8" t="s">
        <v>31</v>
      </c>
    </row>
    <row r="59" ht="6" customHeight="1"/>
    <row r="60" spans="1:8" ht="25.5" customHeight="1">
      <c r="A60" s="91" t="s">
        <v>32</v>
      </c>
      <c r="B60" s="91"/>
      <c r="C60" s="64"/>
      <c r="D60" s="85" t="s">
        <v>8</v>
      </c>
      <c r="E60" s="98" t="s">
        <v>62</v>
      </c>
      <c r="F60" s="98"/>
      <c r="G60" s="85" t="s">
        <v>38</v>
      </c>
      <c r="H60" s="85"/>
    </row>
    <row r="61" spans="1:8" ht="12" customHeight="1">
      <c r="A61" s="91"/>
      <c r="B61" s="91"/>
      <c r="C61" s="64"/>
      <c r="D61" s="85"/>
      <c r="E61" s="66" t="s">
        <v>37</v>
      </c>
      <c r="F61" s="66"/>
      <c r="G61" s="85"/>
      <c r="H61" s="85"/>
    </row>
    <row r="62" spans="1:8" ht="12">
      <c r="A62" s="87" t="s">
        <v>33</v>
      </c>
      <c r="B62" s="87"/>
      <c r="C62" s="17"/>
      <c r="D62" s="10">
        <v>0.3</v>
      </c>
      <c r="E62" s="13">
        <v>2</v>
      </c>
      <c r="F62" s="69" t="s">
        <v>39</v>
      </c>
      <c r="G62" s="92">
        <f>ROUND(E62*D62,2)</f>
        <v>0.6</v>
      </c>
      <c r="H62" s="88"/>
    </row>
    <row r="63" spans="1:8" ht="12">
      <c r="A63" s="87" t="s">
        <v>34</v>
      </c>
      <c r="B63" s="87"/>
      <c r="C63" s="17"/>
      <c r="D63" s="10">
        <v>0.3</v>
      </c>
      <c r="E63" s="13">
        <v>1</v>
      </c>
      <c r="F63" s="69" t="s">
        <v>39</v>
      </c>
      <c r="G63" s="92">
        <f>ROUND(E63*D63,2)</f>
        <v>0.3</v>
      </c>
      <c r="H63" s="88"/>
    </row>
    <row r="64" spans="1:8" ht="12">
      <c r="A64" s="87" t="s">
        <v>35</v>
      </c>
      <c r="B64" s="87"/>
      <c r="C64" s="17"/>
      <c r="D64" s="10">
        <v>0.25</v>
      </c>
      <c r="E64" s="13">
        <v>2</v>
      </c>
      <c r="F64" s="69" t="s">
        <v>40</v>
      </c>
      <c r="G64" s="92">
        <f>ROUND(E64*D64,2)</f>
        <v>0.5</v>
      </c>
      <c r="H64" s="88"/>
    </row>
    <row r="65" spans="1:8" ht="12">
      <c r="A65" s="87" t="s">
        <v>36</v>
      </c>
      <c r="B65" s="87"/>
      <c r="C65" s="17"/>
      <c r="D65" s="10">
        <v>0.15</v>
      </c>
      <c r="E65" s="13">
        <v>1</v>
      </c>
      <c r="F65" s="69" t="s">
        <v>41</v>
      </c>
      <c r="G65" s="92">
        <f>ROUND(E65*D65,2)</f>
        <v>0.15</v>
      </c>
      <c r="H65" s="88"/>
    </row>
    <row r="66" spans="1:8" ht="12.75">
      <c r="A66" s="87" t="s">
        <v>16</v>
      </c>
      <c r="B66" s="87"/>
      <c r="C66" s="17"/>
      <c r="D66" s="10">
        <v>1</v>
      </c>
      <c r="E66" s="68"/>
      <c r="F66" s="6"/>
      <c r="G66" s="93">
        <f>SUM(G62:H65)</f>
        <v>1.5499999999999998</v>
      </c>
      <c r="H66" s="94"/>
    </row>
    <row r="67" ht="6" customHeight="1"/>
    <row r="68" spans="1:5" ht="12.75">
      <c r="A68" s="8" t="s">
        <v>22</v>
      </c>
      <c r="E68" s="8" t="s">
        <v>30</v>
      </c>
    </row>
    <row r="69" spans="1:7" ht="12.75">
      <c r="A69" s="4" t="s">
        <v>20</v>
      </c>
      <c r="B69" s="11">
        <f>G66</f>
        <v>1.5499999999999998</v>
      </c>
      <c r="C69" s="15"/>
      <c r="E69" s="59" t="s">
        <v>23</v>
      </c>
      <c r="F69" s="85" t="s">
        <v>21</v>
      </c>
      <c r="G69" s="85"/>
    </row>
    <row r="70" spans="1:7" ht="12">
      <c r="A70" s="4" t="s">
        <v>21</v>
      </c>
      <c r="B70" s="7" t="str">
        <f>IF(B69&gt;2.49,"BEST",IF(B69&gt;1.49,"BETTER","GOOD"))</f>
        <v>BETTER</v>
      </c>
      <c r="C70" s="16"/>
      <c r="E70" s="59" t="s">
        <v>24</v>
      </c>
      <c r="F70" s="85" t="s">
        <v>27</v>
      </c>
      <c r="G70" s="85"/>
    </row>
    <row r="71" spans="5:7" ht="12">
      <c r="E71" s="59" t="s">
        <v>25</v>
      </c>
      <c r="F71" s="85" t="s">
        <v>28</v>
      </c>
      <c r="G71" s="85"/>
    </row>
    <row r="72" spans="5:7" ht="12">
      <c r="E72" s="59" t="s">
        <v>26</v>
      </c>
      <c r="F72" s="85" t="s">
        <v>29</v>
      </c>
      <c r="G72" s="85"/>
    </row>
    <row r="73" ht="6" customHeight="1"/>
    <row r="74" ht="12.75">
      <c r="A74" s="8" t="s">
        <v>42</v>
      </c>
    </row>
    <row r="75" ht="6.75" customHeight="1"/>
    <row r="76" spans="1:8" ht="12.75" customHeight="1">
      <c r="A76" s="91" t="s">
        <v>43</v>
      </c>
      <c r="B76" s="91"/>
      <c r="C76" s="64"/>
      <c r="D76" s="91" t="s">
        <v>8</v>
      </c>
      <c r="E76" s="91" t="s">
        <v>47</v>
      </c>
      <c r="F76" s="91"/>
      <c r="G76" s="85" t="s">
        <v>38</v>
      </c>
      <c r="H76" s="85"/>
    </row>
    <row r="77" spans="1:8" ht="12.75" customHeight="1">
      <c r="A77" s="91"/>
      <c r="B77" s="91"/>
      <c r="C77" s="64"/>
      <c r="D77" s="91"/>
      <c r="E77" s="59" t="s">
        <v>48</v>
      </c>
      <c r="F77" s="59" t="s">
        <v>8</v>
      </c>
      <c r="G77" s="85"/>
      <c r="H77" s="85"/>
    </row>
    <row r="78" spans="1:8" ht="12.75">
      <c r="A78" s="87" t="s">
        <v>44</v>
      </c>
      <c r="B78" s="87"/>
      <c r="C78" s="60"/>
      <c r="D78" s="9">
        <v>0.6</v>
      </c>
      <c r="E78" s="11"/>
      <c r="F78" s="59" t="s">
        <v>49</v>
      </c>
      <c r="G78" s="88">
        <f>ROUND(E78*D78,2)</f>
        <v>0</v>
      </c>
      <c r="H78" s="88"/>
    </row>
    <row r="79" spans="1:8" ht="12.75">
      <c r="A79" s="87" t="s">
        <v>45</v>
      </c>
      <c r="B79" s="87"/>
      <c r="C79" s="60"/>
      <c r="D79" s="9">
        <v>0.4</v>
      </c>
      <c r="E79" s="11"/>
      <c r="F79" s="59" t="s">
        <v>50</v>
      </c>
      <c r="G79" s="88">
        <f>ROUND(E79*D79,2)</f>
        <v>0</v>
      </c>
      <c r="H79" s="88"/>
    </row>
    <row r="80" spans="1:8" ht="12.75">
      <c r="A80" s="89" t="s">
        <v>46</v>
      </c>
      <c r="B80" s="89"/>
      <c r="C80" s="62"/>
      <c r="D80" s="9">
        <v>1</v>
      </c>
      <c r="E80" s="5"/>
      <c r="F80" s="6"/>
      <c r="G80" s="90">
        <f>SUM(G78:H79)</f>
        <v>0</v>
      </c>
      <c r="H80" s="90"/>
    </row>
    <row r="81" ht="6" customHeight="1"/>
    <row r="82" spans="1:5" ht="12.75">
      <c r="A82" s="8" t="s">
        <v>22</v>
      </c>
      <c r="E82" s="8" t="s">
        <v>54</v>
      </c>
    </row>
    <row r="83" spans="1:7" ht="12.75">
      <c r="A83" s="4" t="s">
        <v>20</v>
      </c>
      <c r="B83" s="11">
        <f>G80</f>
        <v>0</v>
      </c>
      <c r="C83" s="15"/>
      <c r="E83" s="59" t="s">
        <v>23</v>
      </c>
      <c r="F83" s="85" t="s">
        <v>21</v>
      </c>
      <c r="G83" s="85"/>
    </row>
    <row r="84" spans="1:7" ht="12">
      <c r="A84" s="4" t="s">
        <v>21</v>
      </c>
      <c r="B84" s="7" t="str">
        <f>IF(B83&gt;2.49,"ADVANCED",IF(B83&gt;1.49,"MATURING","DEVELOPING"))</f>
        <v>DEVELOPING</v>
      </c>
      <c r="C84" s="16"/>
      <c r="E84" s="59" t="s">
        <v>24</v>
      </c>
      <c r="F84" s="85" t="s">
        <v>51</v>
      </c>
      <c r="G84" s="85"/>
    </row>
    <row r="85" spans="5:7" ht="12">
      <c r="E85" s="59" t="s">
        <v>25</v>
      </c>
      <c r="F85" s="85" t="s">
        <v>52</v>
      </c>
      <c r="G85" s="85"/>
    </row>
    <row r="86" spans="5:7" ht="12">
      <c r="E86" s="59" t="s">
        <v>26</v>
      </c>
      <c r="F86" s="85" t="s">
        <v>53</v>
      </c>
      <c r="G86" s="85"/>
    </row>
    <row r="87" ht="6" customHeight="1"/>
    <row r="88" ht="12">
      <c r="A88" s="3" t="s">
        <v>55</v>
      </c>
    </row>
    <row r="89" spans="1:8" ht="12">
      <c r="A89" s="86"/>
      <c r="B89" s="86"/>
      <c r="C89" s="86"/>
      <c r="D89" s="86"/>
      <c r="E89" s="86"/>
      <c r="F89" s="86"/>
      <c r="G89" s="86"/>
      <c r="H89" s="86"/>
    </row>
    <row r="90" spans="1:8" ht="12">
      <c r="A90" s="82"/>
      <c r="B90" s="82"/>
      <c r="C90" s="82"/>
      <c r="D90" s="82"/>
      <c r="E90" s="82"/>
      <c r="F90" s="82"/>
      <c r="G90" s="82"/>
      <c r="H90" s="82"/>
    </row>
    <row r="91" spans="1:8" ht="12">
      <c r="A91" s="82"/>
      <c r="B91" s="82"/>
      <c r="C91" s="82"/>
      <c r="D91" s="82"/>
      <c r="E91" s="82"/>
      <c r="F91" s="82"/>
      <c r="G91" s="82"/>
      <c r="H91" s="82"/>
    </row>
    <row r="92" spans="1:8" ht="12">
      <c r="A92" s="82"/>
      <c r="B92" s="82"/>
      <c r="C92" s="82"/>
      <c r="D92" s="82"/>
      <c r="E92" s="82"/>
      <c r="F92" s="82"/>
      <c r="G92" s="82"/>
      <c r="H92" s="82"/>
    </row>
    <row r="95" spans="1:7" ht="12">
      <c r="A95" s="83"/>
      <c r="B95" s="83"/>
      <c r="C95" s="18"/>
      <c r="E95" s="83"/>
      <c r="F95" s="83"/>
      <c r="G95" s="83"/>
    </row>
    <row r="96" spans="1:7" ht="12">
      <c r="A96" s="81" t="s">
        <v>56</v>
      </c>
      <c r="B96" s="81"/>
      <c r="C96" s="58"/>
      <c r="E96" s="84" t="s">
        <v>56</v>
      </c>
      <c r="F96" s="84"/>
      <c r="G96" s="84"/>
    </row>
    <row r="97" spans="1:7" ht="12">
      <c r="A97" s="81" t="s">
        <v>57</v>
      </c>
      <c r="B97" s="81"/>
      <c r="C97" s="58"/>
      <c r="E97" s="81" t="s">
        <v>57</v>
      </c>
      <c r="F97" s="81"/>
      <c r="G97" s="81"/>
    </row>
  </sheetData>
  <sheetProtection selectLockedCells="1"/>
  <mergeCells count="78">
    <mergeCell ref="B4:D4"/>
    <mergeCell ref="F4:H4"/>
    <mergeCell ref="A8:A9"/>
    <mergeCell ref="B8:D9"/>
    <mergeCell ref="E8:E9"/>
    <mergeCell ref="F8:G8"/>
    <mergeCell ref="H8:H9"/>
    <mergeCell ref="A10:A28"/>
    <mergeCell ref="E10:E28"/>
    <mergeCell ref="F10:F28"/>
    <mergeCell ref="G10:G28"/>
    <mergeCell ref="H10:H28"/>
    <mergeCell ref="B17:D17"/>
    <mergeCell ref="B24:D24"/>
    <mergeCell ref="B28:D28"/>
    <mergeCell ref="E29:E33"/>
    <mergeCell ref="F29:F33"/>
    <mergeCell ref="G29:G44"/>
    <mergeCell ref="H29:H44"/>
    <mergeCell ref="E34:E38"/>
    <mergeCell ref="F34:F38"/>
    <mergeCell ref="I35:J35"/>
    <mergeCell ref="I36:J36"/>
    <mergeCell ref="I37:J37"/>
    <mergeCell ref="I38:J38"/>
    <mergeCell ref="A45:A49"/>
    <mergeCell ref="E45:E49"/>
    <mergeCell ref="F45:F49"/>
    <mergeCell ref="G45:G49"/>
    <mergeCell ref="H45:H49"/>
    <mergeCell ref="A29:A44"/>
    <mergeCell ref="A50:G50"/>
    <mergeCell ref="F53:G53"/>
    <mergeCell ref="F54:G54"/>
    <mergeCell ref="F55:G55"/>
    <mergeCell ref="F56:G56"/>
    <mergeCell ref="A60:B61"/>
    <mergeCell ref="D60:D61"/>
    <mergeCell ref="E60:F60"/>
    <mergeCell ref="G60:H61"/>
    <mergeCell ref="A62:B62"/>
    <mergeCell ref="G62:H62"/>
    <mergeCell ref="A63:B63"/>
    <mergeCell ref="G63:H63"/>
    <mergeCell ref="A64:B64"/>
    <mergeCell ref="G64:H64"/>
    <mergeCell ref="A65:B65"/>
    <mergeCell ref="G65:H65"/>
    <mergeCell ref="A66:B66"/>
    <mergeCell ref="G66:H66"/>
    <mergeCell ref="F69:G69"/>
    <mergeCell ref="F70:G70"/>
    <mergeCell ref="F71:G71"/>
    <mergeCell ref="F72:G72"/>
    <mergeCell ref="A76:B77"/>
    <mergeCell ref="D76:D77"/>
    <mergeCell ref="E76:F76"/>
    <mergeCell ref="G76:H77"/>
    <mergeCell ref="A78:B78"/>
    <mergeCell ref="G78:H78"/>
    <mergeCell ref="A79:B79"/>
    <mergeCell ref="G79:H79"/>
    <mergeCell ref="A80:B80"/>
    <mergeCell ref="G80:H80"/>
    <mergeCell ref="F83:G83"/>
    <mergeCell ref="F84:G84"/>
    <mergeCell ref="F85:G85"/>
    <mergeCell ref="F86:G86"/>
    <mergeCell ref="A89:H89"/>
    <mergeCell ref="A90:H90"/>
    <mergeCell ref="A97:B97"/>
    <mergeCell ref="E97:G97"/>
    <mergeCell ref="A91:H91"/>
    <mergeCell ref="A92:H92"/>
    <mergeCell ref="A95:B95"/>
    <mergeCell ref="E95:G95"/>
    <mergeCell ref="A96:B96"/>
    <mergeCell ref="E96:G96"/>
  </mergeCells>
  <printOptions/>
  <pageMargins left="0.528425196850394" right="0.0984251968503937" top="0.1" bottom="0.1" header="0.31496062992126" footer="0.31496062992126"/>
  <pageSetup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A. Asio</dc:creator>
  <cp:keywords/>
  <dc:description/>
  <cp:lastModifiedBy>manuel escarda</cp:lastModifiedBy>
  <cp:lastPrinted>2017-09-13T19:13:16Z</cp:lastPrinted>
  <dcterms:created xsi:type="dcterms:W3CDTF">2014-07-28T18:38:49Z</dcterms:created>
  <dcterms:modified xsi:type="dcterms:W3CDTF">2017-09-13T20:54:14Z</dcterms:modified>
  <cp:category/>
  <cp:version/>
  <cp:contentType/>
  <cp:contentStatus/>
</cp:coreProperties>
</file>