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740" tabRatio="525" activeTab="0"/>
  </bookViews>
  <sheets>
    <sheet name="ELEMENTARY" sheetId="1" r:id="rId1"/>
    <sheet name="JUNIOR HIGH" sheetId="2" r:id="rId2"/>
    <sheet name="SENIOR HIGH " sheetId="3" r:id="rId3"/>
    <sheet name="SENIOR HIGH (STAND-ALONE)" sheetId="4" r:id="rId4"/>
  </sheets>
  <definedNames>
    <definedName name="_xlnm.Print_Area" localSheetId="0">'ELEMENTARY'!$A$1:$I$59</definedName>
    <definedName name="_xlnm.Print_Area" localSheetId="1">'JUNIOR HIGH'!$A$1:$I$59</definedName>
    <definedName name="_xlnm.Print_Area" localSheetId="2">'SENIOR HIGH '!$A$1:$I$57</definedName>
    <definedName name="_xlnm.Print_Area" localSheetId="3">'SENIOR HIGH (STAND-ALONE)'!$A$1:$I$57</definedName>
  </definedNames>
  <calcPr fullCalcOnLoad="1"/>
</workbook>
</file>

<file path=xl/comments1.xml><?xml version="1.0" encoding="utf-8"?>
<comments xmlns="http://schemas.openxmlformats.org/spreadsheetml/2006/main">
  <authors>
    <author>Moxology™ | Tejano, Mark LT | ©2017</author>
  </authors>
  <commentList>
    <comment ref="F51" authorId="0">
      <text>
        <r>
          <rPr>
            <b/>
            <sz val="9"/>
            <rFont val="Tahoma"/>
            <family val="2"/>
          </rPr>
          <t>Shall total 100%</t>
        </r>
        <r>
          <rPr>
            <sz val="9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11"/>
            <color indexed="9"/>
            <rFont val="Tahoma"/>
            <family val="2"/>
          </rPr>
          <t xml:space="preserve">Fill-up boxes highlighted in </t>
        </r>
        <r>
          <rPr>
            <b/>
            <sz val="11"/>
            <color indexed="13"/>
            <rFont val="Tahoma"/>
            <family val="2"/>
          </rPr>
          <t>yellow</t>
        </r>
        <r>
          <rPr>
            <sz val="9"/>
            <color indexed="9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9"/>
            <color indexed="9"/>
            <rFont val="Tahoma"/>
            <family val="2"/>
          </rPr>
          <t>if the computed total amount is less than the your 2017 Annual School MOOE, pls. retain your 2017 Annual MOOE Budget by editing the Proposed Annual MOOE</t>
        </r>
      </text>
    </comment>
    <comment ref="I25" authorId="0">
      <text>
        <r>
          <rPr>
            <b/>
            <sz val="9"/>
            <rFont val="Tahoma"/>
            <family val="2"/>
          </rPr>
          <t>5% or more of the proposed annual MOOE</t>
        </r>
      </text>
    </comment>
    <comment ref="I26" authorId="0">
      <text>
        <r>
          <rPr>
            <b/>
            <sz val="9"/>
            <rFont val="Tahoma"/>
            <family val="2"/>
          </rPr>
          <t>35-40% or more of the proposed annual MOOE</t>
        </r>
      </text>
    </comment>
    <comment ref="I20" authorId="0">
      <text>
        <r>
          <rPr>
            <b/>
            <sz val="9"/>
            <color indexed="9"/>
            <rFont val="Tahoma"/>
            <family val="2"/>
          </rPr>
          <t>Edit this amount and input your 2017 Annual Budget if 2017 Budget is bigger than your 2018 computation</t>
        </r>
        <r>
          <rPr>
            <sz val="9"/>
            <color indexed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Moxology™ | Tejano, Mark LT | ©2017</author>
  </authors>
  <commentList>
    <comment ref="A12" authorId="0">
      <text>
        <r>
          <rPr>
            <b/>
            <sz val="11"/>
            <color indexed="9"/>
            <rFont val="Tahoma"/>
            <family val="2"/>
          </rPr>
          <t xml:space="preserve">Fill-up boxes highlighted in </t>
        </r>
        <r>
          <rPr>
            <b/>
            <sz val="11"/>
            <color indexed="13"/>
            <rFont val="Tahoma"/>
            <family val="2"/>
          </rPr>
          <t>yellow</t>
        </r>
        <r>
          <rPr>
            <sz val="9"/>
            <color indexed="9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9"/>
            <color indexed="9"/>
            <rFont val="Tahoma"/>
            <family val="2"/>
          </rPr>
          <t>if the computed total amount is less than the your 2017 Annual School MOOE, pls. retain your 2017 Annual MOOE Budget by editing the Proposed Annual MOOE</t>
        </r>
      </text>
    </comment>
    <comment ref="I20" authorId="0">
      <text>
        <r>
          <rPr>
            <b/>
            <sz val="9"/>
            <color indexed="9"/>
            <rFont val="Tahoma"/>
            <family val="2"/>
          </rPr>
          <t>Edit this amount and input your 2017 Annual Budget if 2017 Budget is bigger than your 2018 computation</t>
        </r>
        <r>
          <rPr>
            <sz val="9"/>
            <color indexed="9"/>
            <rFont val="Tahoma"/>
            <family val="2"/>
          </rPr>
          <t xml:space="preserve">
</t>
        </r>
      </text>
    </comment>
    <comment ref="I25" authorId="0">
      <text>
        <r>
          <rPr>
            <b/>
            <sz val="9"/>
            <rFont val="Tahoma"/>
            <family val="2"/>
          </rPr>
          <t>5% or more of the proposed annual MOOE</t>
        </r>
      </text>
    </comment>
    <comment ref="I26" authorId="0">
      <text>
        <r>
          <rPr>
            <b/>
            <sz val="9"/>
            <rFont val="Tahoma"/>
            <family val="2"/>
          </rPr>
          <t>35-40% or more of the proposed annual MOOE</t>
        </r>
      </text>
    </comment>
    <comment ref="F51" authorId="0">
      <text>
        <r>
          <rPr>
            <b/>
            <sz val="9"/>
            <rFont val="Tahoma"/>
            <family val="2"/>
          </rPr>
          <t>Shall total 100%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Moxology™ | Tejano, Mark LT | ©2017</author>
  </authors>
  <commentList>
    <comment ref="A12" authorId="0">
      <text>
        <r>
          <rPr>
            <b/>
            <sz val="11"/>
            <color indexed="9"/>
            <rFont val="Tahoma"/>
            <family val="2"/>
          </rPr>
          <t xml:space="preserve">Fill-up boxes highlighted in </t>
        </r>
        <r>
          <rPr>
            <b/>
            <sz val="11"/>
            <color indexed="13"/>
            <rFont val="Tahoma"/>
            <family val="2"/>
          </rPr>
          <t>yellow</t>
        </r>
        <r>
          <rPr>
            <sz val="9"/>
            <color indexed="9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9"/>
            <color indexed="9"/>
            <rFont val="Tahoma"/>
            <family val="2"/>
          </rPr>
          <t>if the computed total amount is less than the your 2017 Annual School MOOE, pls. retain your 2017 Annual MOOE Budget by editing the Proposed Annual MOOE</t>
        </r>
      </text>
    </comment>
    <comment ref="I18" authorId="0">
      <text>
        <r>
          <rPr>
            <b/>
            <sz val="9"/>
            <color indexed="9"/>
            <rFont val="Tahoma"/>
            <family val="2"/>
          </rPr>
          <t>Edit this amount and input your 2017 Annual Budget if 2017 Budget is bigger than your 2018 computation</t>
        </r>
        <r>
          <rPr>
            <sz val="9"/>
            <color indexed="9"/>
            <rFont val="Tahoma"/>
            <family val="2"/>
          </rPr>
          <t xml:space="preserve">
</t>
        </r>
      </text>
    </comment>
    <comment ref="I23" authorId="0">
      <text>
        <r>
          <rPr>
            <b/>
            <sz val="9"/>
            <rFont val="Tahoma"/>
            <family val="2"/>
          </rPr>
          <t>5% or more of the proposed annual MOOE</t>
        </r>
      </text>
    </comment>
    <comment ref="I24" authorId="0">
      <text>
        <r>
          <rPr>
            <b/>
            <sz val="9"/>
            <rFont val="Tahoma"/>
            <family val="2"/>
          </rPr>
          <t>35-40% or more of the proposed annual MOOE</t>
        </r>
      </text>
    </comment>
    <comment ref="F49" authorId="0">
      <text>
        <r>
          <rPr>
            <b/>
            <sz val="9"/>
            <rFont val="Tahoma"/>
            <family val="2"/>
          </rPr>
          <t>Shall total 100%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Moxology™ | Tejano, Mark LT | ©2017</author>
  </authors>
  <commentList>
    <comment ref="A12" authorId="0">
      <text>
        <r>
          <rPr>
            <b/>
            <sz val="11"/>
            <color indexed="9"/>
            <rFont val="Tahoma"/>
            <family val="2"/>
          </rPr>
          <t xml:space="preserve">Fill-up boxes highlighted in </t>
        </r>
        <r>
          <rPr>
            <b/>
            <sz val="11"/>
            <color indexed="13"/>
            <rFont val="Tahoma"/>
            <family val="2"/>
          </rPr>
          <t>yellow</t>
        </r>
        <r>
          <rPr>
            <sz val="9"/>
            <color indexed="9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9"/>
            <color indexed="9"/>
            <rFont val="Tahoma"/>
            <family val="2"/>
          </rPr>
          <t>if the computed total amount is less than the your 2017 Annual School MOOE, pls. retain your 2017 Annual MOOE Budget by editing the Proposed Annual MOOE</t>
        </r>
      </text>
    </comment>
    <comment ref="I18" authorId="0">
      <text>
        <r>
          <rPr>
            <b/>
            <sz val="9"/>
            <color indexed="9"/>
            <rFont val="Tahoma"/>
            <family val="2"/>
          </rPr>
          <t>Edit this amount and input your 2017 Annual Budget if 2017 Budget is bigger than your 2018 computation</t>
        </r>
        <r>
          <rPr>
            <sz val="9"/>
            <color indexed="9"/>
            <rFont val="Tahoma"/>
            <family val="2"/>
          </rPr>
          <t xml:space="preserve">
</t>
        </r>
      </text>
    </comment>
    <comment ref="F49" authorId="0">
      <text>
        <r>
          <rPr>
            <b/>
            <sz val="9"/>
            <rFont val="Tahoma"/>
            <family val="2"/>
          </rPr>
          <t>Shall total 100%</t>
        </r>
        <r>
          <rPr>
            <sz val="9"/>
            <rFont val="Tahoma"/>
            <family val="2"/>
          </rPr>
          <t xml:space="preserve">
</t>
        </r>
      </text>
    </comment>
    <comment ref="I23" authorId="0">
      <text>
        <r>
          <rPr>
            <b/>
            <sz val="9"/>
            <rFont val="Tahoma"/>
            <family val="2"/>
          </rPr>
          <t>5% or more of the proposed annual MOOE</t>
        </r>
      </text>
    </comment>
    <comment ref="I24" authorId="0">
      <text>
        <r>
          <rPr>
            <b/>
            <sz val="9"/>
            <rFont val="Tahoma"/>
            <family val="2"/>
          </rPr>
          <t>35-40% or more of the proposed annual MOOE</t>
        </r>
      </text>
    </comment>
  </commentList>
</comments>
</file>

<file path=xl/sharedStrings.xml><?xml version="1.0" encoding="utf-8"?>
<sst xmlns="http://schemas.openxmlformats.org/spreadsheetml/2006/main" count="226" uniqueCount="63">
  <si>
    <t>Republic of the Philippines</t>
  </si>
  <si>
    <t>DEPARTMENT OF EDUCATION</t>
  </si>
  <si>
    <t>Region X</t>
  </si>
  <si>
    <t>DIVISION OF MISAMIS ORIENTAL</t>
  </si>
  <si>
    <t>ALUBIJID CENTRAL SCHOOL</t>
  </si>
  <si>
    <t>(Name of School)</t>
  </si>
  <si>
    <t>Alubijid District, Alubijid, Misamis Oriental</t>
  </si>
  <si>
    <t>District/Municipality/Province</t>
  </si>
  <si>
    <t>Amount</t>
  </si>
  <si>
    <t>P</t>
  </si>
  <si>
    <t>Maintenance &amp; Other Operating Expenses</t>
  </si>
  <si>
    <t>Traveling Expenses - Local</t>
  </si>
  <si>
    <t>Office Supplies Expenses</t>
  </si>
  <si>
    <t>Medical, Dental &amp; Laboratory Expenses</t>
  </si>
  <si>
    <t>Water Expenses</t>
  </si>
  <si>
    <t>Electricity Expenses</t>
  </si>
  <si>
    <t>Telephone Expenses - Landline</t>
  </si>
  <si>
    <t>Telephone Expenses - Mobile</t>
  </si>
  <si>
    <t>Internet Subscription Expenses</t>
  </si>
  <si>
    <t>Janitorial Services</t>
  </si>
  <si>
    <t>Security Services</t>
  </si>
  <si>
    <t>Repair &amp; Maintenance - School Buildings</t>
  </si>
  <si>
    <t>Repair &amp; Maintenance - Machinery</t>
  </si>
  <si>
    <t>Repair &amp; Maintenance - Office Equipment</t>
  </si>
  <si>
    <t>Repair &amp; Maintenance - ICT Equipment</t>
  </si>
  <si>
    <t>Repair &amp; Maintenance - Motor Vehicles</t>
  </si>
  <si>
    <t>Repair &amp; Maintenance - Furniture &amp; Fixtures</t>
  </si>
  <si>
    <t>Fidelity Bond Premiums</t>
  </si>
  <si>
    <t>Insurance Expenses</t>
  </si>
  <si>
    <t>Printing and Publication Expenses</t>
  </si>
  <si>
    <t>Transportation and Delivery Expenses</t>
  </si>
  <si>
    <t>Prepared by:</t>
  </si>
  <si>
    <t>NAME OF SCHOOL HEAD</t>
  </si>
  <si>
    <t>MARK LORREN T. TEJANO</t>
  </si>
  <si>
    <t>Representation Expenses</t>
  </si>
  <si>
    <t>Object of Expenditure</t>
  </si>
  <si>
    <t>Training &amp; Seminars Expenses (GAD, INSET)</t>
  </si>
  <si>
    <t>Recommending Approval:</t>
  </si>
  <si>
    <t xml:space="preserve">   AO V - Budget Officer III</t>
  </si>
  <si>
    <t xml:space="preserve">            Designation</t>
  </si>
  <si>
    <t>Velez St., Cagayan de Oro City</t>
  </si>
  <si>
    <t>Semi-Expendable Machinery &amp; Equipment</t>
  </si>
  <si>
    <t>Difference</t>
  </si>
  <si>
    <t>Other General Services</t>
  </si>
  <si>
    <t>Taxes, Duties and Licenses</t>
  </si>
  <si>
    <t>SCHOOL MOOE BUDGET PROPOSAL (BP) FY 2018</t>
  </si>
  <si>
    <t>%</t>
  </si>
  <si>
    <t>Fixed Cost</t>
  </si>
  <si>
    <t>No. of learners</t>
  </si>
  <si>
    <t>No. of teachers</t>
  </si>
  <si>
    <t>No. of classrooms</t>
  </si>
  <si>
    <t>Parameters: Elementary</t>
  </si>
  <si>
    <t>No. of graduating learners</t>
  </si>
  <si>
    <r>
      <t xml:space="preserve">Proposed Annual MOOE Budget </t>
    </r>
    <r>
      <rPr>
        <sz val="11"/>
        <rFont val="Arial Narrow"/>
        <family val="2"/>
      </rPr>
      <t>(rounded off to the nearest thousand)</t>
    </r>
  </si>
  <si>
    <t>TOTAL PROPOSED SCHOOL MOOE BUDGET FY 2018</t>
  </si>
  <si>
    <t>Postage and Courier Expenses</t>
  </si>
  <si>
    <t>Parameters: Junior High School</t>
  </si>
  <si>
    <t>LOURDES ALUBIJID NATIONAL HIGH SCHOOL</t>
  </si>
  <si>
    <t>Parameters: Senior High School (stand-alone)</t>
  </si>
  <si>
    <t>SAN MARTIN VILLANUEVA SENIOR HIGH SCHOOL</t>
  </si>
  <si>
    <t>Villanueva District, Villanueva, Misamis Oriental</t>
  </si>
  <si>
    <t>Parameters: Senior High School</t>
  </si>
  <si>
    <t>LOUDES ALUBIJID SENIOR HIGH SCHOOL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</si>
</sst>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12"/>
      <name val="Tahoma"/>
      <family val="2"/>
    </font>
    <font>
      <b/>
      <sz val="11"/>
      <name val="Arial"/>
      <family val="2"/>
    </font>
    <font>
      <sz val="11"/>
      <name val="Arial Narrow"/>
      <family val="2"/>
    </font>
    <font>
      <sz val="11"/>
      <name val="Arial"/>
      <family val="2"/>
    </font>
    <font>
      <sz val="12"/>
      <name val="Arial Narrow"/>
      <family val="2"/>
    </font>
    <font>
      <sz val="10"/>
      <name val="Arial Narrow"/>
      <family val="2"/>
    </font>
    <font>
      <sz val="11"/>
      <name val="Tahoma"/>
      <family val="2"/>
    </font>
    <font>
      <i/>
      <sz val="8"/>
      <name val="Arial"/>
      <family val="2"/>
    </font>
    <font>
      <b/>
      <sz val="12"/>
      <name val="Arial Narrow"/>
      <family val="2"/>
    </font>
    <font>
      <strike/>
      <sz val="12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trike/>
      <sz val="12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name val="Arial"/>
      <family val="2"/>
    </font>
    <font>
      <b/>
      <sz val="11"/>
      <color indexed="9"/>
      <name val="Tahoma"/>
      <family val="2"/>
    </font>
    <font>
      <sz val="9"/>
      <color indexed="9"/>
      <name val="Tahoma"/>
      <family val="2"/>
    </font>
    <font>
      <b/>
      <sz val="11"/>
      <color indexed="13"/>
      <name val="Tahoma"/>
      <family val="2"/>
    </font>
    <font>
      <b/>
      <sz val="9"/>
      <color indexed="9"/>
      <name val="Tahoma"/>
      <family val="2"/>
    </font>
    <font>
      <b/>
      <sz val="10"/>
      <color indexed="8"/>
      <name val="Tahoma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ahoma"/>
      <family val="2"/>
    </font>
    <font>
      <b/>
      <sz val="14"/>
      <color theme="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3499900102615356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4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45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3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 vertical="center"/>
      <protection/>
    </xf>
    <xf numFmtId="43" fontId="11" fillId="0" borderId="11" xfId="42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5" fillId="0" borderId="12" xfId="0" applyFont="1" applyBorder="1" applyAlignment="1" applyProtection="1">
      <alignment horizontal="center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164" fontId="0" fillId="0" borderId="0" xfId="0" applyNumberFormat="1" applyAlignment="1" applyProtection="1">
      <alignment/>
      <protection/>
    </xf>
    <xf numFmtId="43" fontId="11" fillId="0" borderId="13" xfId="42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43" fontId="16" fillId="0" borderId="0" xfId="42" applyFont="1" applyBorder="1" applyAlignment="1" applyProtection="1">
      <alignment horizontal="right" vertical="center"/>
      <protection/>
    </xf>
    <xf numFmtId="43" fontId="15" fillId="0" borderId="0" xfId="42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43" fontId="12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1" fillId="0" borderId="14" xfId="0" applyFont="1" applyBorder="1" applyAlignment="1" applyProtection="1">
      <alignment vertical="center"/>
      <protection/>
    </xf>
    <xf numFmtId="0" fontId="11" fillId="0" borderId="14" xfId="0" applyFont="1" applyBorder="1" applyAlignment="1" applyProtection="1">
      <alignment/>
      <protection/>
    </xf>
    <xf numFmtId="0" fontId="12" fillId="0" borderId="14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43" fontId="16" fillId="0" borderId="15" xfId="42" applyFont="1" applyBorder="1" applyAlignment="1" applyProtection="1">
      <alignment horizontal="right" vertical="center"/>
      <protection/>
    </xf>
    <xf numFmtId="43" fontId="11" fillId="0" borderId="15" xfId="42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13" fillId="0" borderId="1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43" fontId="21" fillId="0" borderId="16" xfId="42" applyFont="1" applyBorder="1" applyAlignment="1" applyProtection="1">
      <alignment horizontal="right" vertical="center"/>
      <protection/>
    </xf>
    <xf numFmtId="10" fontId="11" fillId="0" borderId="15" xfId="61" applyNumberFormat="1" applyFont="1" applyBorder="1" applyAlignment="1" applyProtection="1">
      <alignment horizontal="center"/>
      <protection/>
    </xf>
    <xf numFmtId="10" fontId="11" fillId="0" borderId="17" xfId="61" applyNumberFormat="1" applyFont="1" applyBorder="1" applyAlignment="1" applyProtection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/>
    </xf>
    <xf numFmtId="10" fontId="15" fillId="0" borderId="16" xfId="0" applyNumberFormat="1" applyFont="1" applyBorder="1" applyAlignment="1" applyProtection="1">
      <alignment horizontal="center" vertical="center"/>
      <protection/>
    </xf>
    <xf numFmtId="10" fontId="15" fillId="0" borderId="18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38" fillId="33" borderId="0" xfId="0" applyFont="1" applyFill="1" applyBorder="1" applyAlignment="1" applyProtection="1">
      <alignment horizontal="center"/>
      <protection locked="0"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43" fontId="9" fillId="0" borderId="24" xfId="42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3" fontId="9" fillId="0" borderId="0" xfId="0" applyNumberFormat="1" applyFont="1" applyBorder="1" applyAlignment="1" applyProtection="1">
      <alignment horizontal="center" vertical="center"/>
      <protection/>
    </xf>
    <xf numFmtId="43" fontId="9" fillId="0" borderId="0" xfId="42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15" fillId="0" borderId="25" xfId="0" applyFont="1" applyBorder="1" applyAlignment="1" applyProtection="1">
      <alignment horizontal="center" vertical="center"/>
      <protection/>
    </xf>
    <xf numFmtId="43" fontId="21" fillId="0" borderId="25" xfId="42" applyFont="1" applyBorder="1" applyAlignment="1" applyProtection="1">
      <alignment horizontal="right" vertical="center"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/>
      <protection/>
    </xf>
    <xf numFmtId="0" fontId="6" fillId="0" borderId="28" xfId="0" applyFont="1" applyBorder="1" applyAlignment="1" applyProtection="1">
      <alignment horizontal="center"/>
      <protection/>
    </xf>
    <xf numFmtId="0" fontId="7" fillId="0" borderId="29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3" fontId="15" fillId="0" borderId="31" xfId="0" applyNumberFormat="1" applyFont="1" applyBorder="1" applyAlignment="1" applyProtection="1">
      <alignment horizontal="center" vertical="center"/>
      <protection/>
    </xf>
    <xf numFmtId="43" fontId="15" fillId="0" borderId="30" xfId="0" applyNumberFormat="1" applyFont="1" applyBorder="1" applyAlignment="1" applyProtection="1">
      <alignment horizontal="center" vertical="center"/>
      <protection/>
    </xf>
    <xf numFmtId="0" fontId="15" fillId="0" borderId="32" xfId="0" applyFont="1" applyBorder="1" applyAlignment="1" applyProtection="1">
      <alignment horizontal="left" vertical="center"/>
      <protection/>
    </xf>
    <xf numFmtId="43" fontId="15" fillId="33" borderId="33" xfId="42" applyFont="1" applyFill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/>
    </xf>
    <xf numFmtId="0" fontId="8" fillId="0" borderId="35" xfId="0" applyFont="1" applyBorder="1" applyAlignment="1" applyProtection="1">
      <alignment horizontal="center" vertical="center"/>
      <protection/>
    </xf>
    <xf numFmtId="0" fontId="8" fillId="0" borderId="36" xfId="0" applyFont="1" applyBorder="1" applyAlignment="1" applyProtection="1">
      <alignment horizontal="center" vertical="center"/>
      <protection/>
    </xf>
    <xf numFmtId="0" fontId="8" fillId="0" borderId="31" xfId="0" applyFont="1" applyBorder="1" applyAlignment="1" applyProtection="1">
      <alignment horizontal="center" vertical="center"/>
      <protection/>
    </xf>
    <xf numFmtId="0" fontId="15" fillId="0" borderId="29" xfId="0" applyFont="1" applyBorder="1" applyAlignment="1" applyProtection="1">
      <alignment horizontal="left" vertical="center"/>
      <protection/>
    </xf>
    <xf numFmtId="0" fontId="15" fillId="0" borderId="30" xfId="0" applyFont="1" applyBorder="1" applyAlignment="1" applyProtection="1">
      <alignment horizontal="center" vertical="center"/>
      <protection/>
    </xf>
    <xf numFmtId="0" fontId="11" fillId="0" borderId="37" xfId="0" applyFont="1" applyBorder="1" applyAlignment="1" applyProtection="1">
      <alignment horizontal="center" vertical="center"/>
      <protection/>
    </xf>
    <xf numFmtId="43" fontId="11" fillId="33" borderId="38" xfId="42" applyFont="1" applyFill="1" applyBorder="1" applyAlignment="1" applyProtection="1">
      <alignment vertical="center"/>
      <protection locked="0"/>
    </xf>
    <xf numFmtId="0" fontId="14" fillId="0" borderId="36" xfId="0" applyFont="1" applyBorder="1" applyAlignment="1" applyProtection="1">
      <alignment/>
      <protection/>
    </xf>
    <xf numFmtId="43" fontId="11" fillId="0" borderId="31" xfId="42" applyFont="1" applyBorder="1" applyAlignment="1" applyProtection="1">
      <alignment vertical="center"/>
      <protection/>
    </xf>
    <xf numFmtId="0" fontId="15" fillId="0" borderId="39" xfId="0" applyFont="1" applyBorder="1" applyAlignment="1" applyProtection="1">
      <alignment horizontal="left" vertical="center"/>
      <protection/>
    </xf>
    <xf numFmtId="43" fontId="15" fillId="0" borderId="33" xfId="42" applyFont="1" applyBorder="1" applyAlignment="1" applyProtection="1">
      <alignment/>
      <protection/>
    </xf>
    <xf numFmtId="0" fontId="8" fillId="33" borderId="0" xfId="0" applyFont="1" applyFill="1" applyAlignment="1" applyProtection="1">
      <alignment horizontal="left"/>
      <protection locked="0"/>
    </xf>
    <xf numFmtId="0" fontId="10" fillId="33" borderId="0" xfId="0" applyFont="1" applyFill="1" applyAlignment="1" applyProtection="1">
      <alignment horizontal="left"/>
      <protection locked="0"/>
    </xf>
    <xf numFmtId="0" fontId="62" fillId="34" borderId="0" xfId="0" applyFont="1" applyFill="1" applyBorder="1" applyAlignment="1" applyProtection="1">
      <alignment horizontal="left"/>
      <protection/>
    </xf>
    <xf numFmtId="0" fontId="7" fillId="34" borderId="29" xfId="0" applyFont="1" applyFill="1" applyBorder="1" applyAlignment="1" applyProtection="1">
      <alignment horizontal="center"/>
      <protection/>
    </xf>
    <xf numFmtId="0" fontId="7" fillId="34" borderId="0" xfId="0" applyFont="1" applyFill="1" applyBorder="1" applyAlignment="1" applyProtection="1">
      <alignment horizontal="center"/>
      <protection/>
    </xf>
    <xf numFmtId="0" fontId="0" fillId="34" borderId="0" xfId="0" applyFill="1" applyBorder="1" applyAlignment="1">
      <alignment/>
    </xf>
    <xf numFmtId="0" fontId="7" fillId="34" borderId="30" xfId="0" applyFont="1" applyFill="1" applyBorder="1" applyAlignment="1" applyProtection="1">
      <alignment horizontal="center"/>
      <protection/>
    </xf>
    <xf numFmtId="0" fontId="63" fillId="35" borderId="29" xfId="0" applyFont="1" applyFill="1" applyBorder="1" applyAlignment="1" applyProtection="1">
      <alignment horizontal="center" vertical="center"/>
      <protection/>
    </xf>
    <xf numFmtId="0" fontId="63" fillId="35" borderId="0" xfId="0" applyFont="1" applyFill="1" applyBorder="1" applyAlignment="1" applyProtection="1">
      <alignment horizontal="center" vertical="center"/>
      <protection/>
    </xf>
    <xf numFmtId="0" fontId="63" fillId="35" borderId="30" xfId="0" applyFont="1" applyFill="1" applyBorder="1" applyAlignment="1" applyProtection="1">
      <alignment horizontal="center" vertical="center"/>
      <protection/>
    </xf>
    <xf numFmtId="3" fontId="9" fillId="33" borderId="24" xfId="0" applyNumberFormat="1" applyFont="1" applyFill="1" applyBorder="1" applyAlignment="1" applyProtection="1">
      <alignment horizontal="center" vertical="center"/>
      <protection locked="0"/>
    </xf>
    <xf numFmtId="3" fontId="9" fillId="0" borderId="24" xfId="0" applyNumberFormat="1" applyFont="1" applyFill="1" applyBorder="1" applyAlignment="1" applyProtection="1">
      <alignment horizontal="center" vertical="center"/>
      <protection locked="0"/>
    </xf>
    <xf numFmtId="43" fontId="9" fillId="0" borderId="24" xfId="42" applyFont="1" applyFill="1" applyBorder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http://www.deped.gov.ph/New DepED.jp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http://www.deped.gov.ph/New DepED.jp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http://www.deped.gov.ph/New DepED.jp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http://www.deped.gov.ph/New DepED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447675</xdr:colOff>
      <xdr:row>0</xdr:row>
      <xdr:rowOff>95250</xdr:rowOff>
    </xdr:from>
    <xdr:to>
      <xdr:col>2</xdr:col>
      <xdr:colOff>438150</xdr:colOff>
      <xdr:row>4</xdr:row>
      <xdr:rowOff>76200</xdr:rowOff>
    </xdr:to>
    <xdr:pic>
      <xdr:nvPicPr>
        <xdr:cNvPr id="1" name="Picture 1" descr="DEPED0~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95250"/>
          <a:ext cx="619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</xdr:col>
      <xdr:colOff>0</xdr:colOff>
      <xdr:row>16</xdr:row>
      <xdr:rowOff>0</xdr:rowOff>
    </xdr:from>
    <xdr:ext cx="114300" cy="238125"/>
    <xdr:sp fLocksText="0">
      <xdr:nvSpPr>
        <xdr:cNvPr id="2" name="Text Box 4"/>
        <xdr:cNvSpPr txBox="1">
          <a:spLocks noChangeArrowheads="1"/>
        </xdr:cNvSpPr>
      </xdr:nvSpPr>
      <xdr:spPr>
        <a:xfrm>
          <a:off x="5467350" y="27813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absolute">
    <xdr:from>
      <xdr:col>5</xdr:col>
      <xdr:colOff>638175</xdr:colOff>
      <xdr:row>0</xdr:row>
      <xdr:rowOff>66675</xdr:rowOff>
    </xdr:from>
    <xdr:to>
      <xdr:col>8</xdr:col>
      <xdr:colOff>561975</xdr:colOff>
      <xdr:row>4</xdr:row>
      <xdr:rowOff>66675</xdr:rowOff>
    </xdr:to>
    <xdr:pic>
      <xdr:nvPicPr>
        <xdr:cNvPr id="3" name="Picture 2" descr="http://www.deped.gov.ph/New%20DepED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219575" y="66675"/>
          <a:ext cx="914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447675</xdr:colOff>
      <xdr:row>0</xdr:row>
      <xdr:rowOff>95250</xdr:rowOff>
    </xdr:from>
    <xdr:to>
      <xdr:col>2</xdr:col>
      <xdr:colOff>438150</xdr:colOff>
      <xdr:row>4</xdr:row>
      <xdr:rowOff>76200</xdr:rowOff>
    </xdr:to>
    <xdr:pic>
      <xdr:nvPicPr>
        <xdr:cNvPr id="1" name="Picture 1" descr="DEPED0~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95250"/>
          <a:ext cx="619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</xdr:col>
      <xdr:colOff>0</xdr:colOff>
      <xdr:row>16</xdr:row>
      <xdr:rowOff>0</xdr:rowOff>
    </xdr:from>
    <xdr:ext cx="114300" cy="238125"/>
    <xdr:sp fLocksText="0">
      <xdr:nvSpPr>
        <xdr:cNvPr id="2" name="Text Box 4"/>
        <xdr:cNvSpPr txBox="1">
          <a:spLocks noChangeArrowheads="1"/>
        </xdr:cNvSpPr>
      </xdr:nvSpPr>
      <xdr:spPr>
        <a:xfrm>
          <a:off x="5467350" y="27813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absolute">
    <xdr:from>
      <xdr:col>5</xdr:col>
      <xdr:colOff>638175</xdr:colOff>
      <xdr:row>0</xdr:row>
      <xdr:rowOff>66675</xdr:rowOff>
    </xdr:from>
    <xdr:to>
      <xdr:col>8</xdr:col>
      <xdr:colOff>561975</xdr:colOff>
      <xdr:row>4</xdr:row>
      <xdr:rowOff>66675</xdr:rowOff>
    </xdr:to>
    <xdr:pic>
      <xdr:nvPicPr>
        <xdr:cNvPr id="3" name="Picture 2" descr="http://www.deped.gov.ph/New%20DepED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219575" y="66675"/>
          <a:ext cx="914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447675</xdr:colOff>
      <xdr:row>0</xdr:row>
      <xdr:rowOff>95250</xdr:rowOff>
    </xdr:from>
    <xdr:to>
      <xdr:col>2</xdr:col>
      <xdr:colOff>438150</xdr:colOff>
      <xdr:row>4</xdr:row>
      <xdr:rowOff>76200</xdr:rowOff>
    </xdr:to>
    <xdr:pic>
      <xdr:nvPicPr>
        <xdr:cNvPr id="1" name="Picture 1" descr="DEPED0~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95250"/>
          <a:ext cx="619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</xdr:col>
      <xdr:colOff>0</xdr:colOff>
      <xdr:row>15</xdr:row>
      <xdr:rowOff>0</xdr:rowOff>
    </xdr:from>
    <xdr:ext cx="114300" cy="238125"/>
    <xdr:sp fLocksText="0">
      <xdr:nvSpPr>
        <xdr:cNvPr id="2" name="Text Box 4"/>
        <xdr:cNvSpPr txBox="1">
          <a:spLocks noChangeArrowheads="1"/>
        </xdr:cNvSpPr>
      </xdr:nvSpPr>
      <xdr:spPr>
        <a:xfrm>
          <a:off x="5467350" y="24384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absolute">
    <xdr:from>
      <xdr:col>5</xdr:col>
      <xdr:colOff>638175</xdr:colOff>
      <xdr:row>0</xdr:row>
      <xdr:rowOff>66675</xdr:rowOff>
    </xdr:from>
    <xdr:to>
      <xdr:col>8</xdr:col>
      <xdr:colOff>561975</xdr:colOff>
      <xdr:row>4</xdr:row>
      <xdr:rowOff>66675</xdr:rowOff>
    </xdr:to>
    <xdr:pic>
      <xdr:nvPicPr>
        <xdr:cNvPr id="3" name="Picture 2" descr="http://www.deped.gov.ph/New%20DepED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219575" y="66675"/>
          <a:ext cx="914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447675</xdr:colOff>
      <xdr:row>0</xdr:row>
      <xdr:rowOff>95250</xdr:rowOff>
    </xdr:from>
    <xdr:to>
      <xdr:col>2</xdr:col>
      <xdr:colOff>438150</xdr:colOff>
      <xdr:row>4</xdr:row>
      <xdr:rowOff>76200</xdr:rowOff>
    </xdr:to>
    <xdr:pic>
      <xdr:nvPicPr>
        <xdr:cNvPr id="1" name="Picture 1" descr="DEPED0~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95250"/>
          <a:ext cx="619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</xdr:col>
      <xdr:colOff>0</xdr:colOff>
      <xdr:row>15</xdr:row>
      <xdr:rowOff>0</xdr:rowOff>
    </xdr:from>
    <xdr:ext cx="114300" cy="238125"/>
    <xdr:sp fLocksText="0">
      <xdr:nvSpPr>
        <xdr:cNvPr id="2" name="Text Box 4"/>
        <xdr:cNvSpPr txBox="1">
          <a:spLocks noChangeArrowheads="1"/>
        </xdr:cNvSpPr>
      </xdr:nvSpPr>
      <xdr:spPr>
        <a:xfrm>
          <a:off x="5467350" y="26098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absolute">
    <xdr:from>
      <xdr:col>5</xdr:col>
      <xdr:colOff>638175</xdr:colOff>
      <xdr:row>0</xdr:row>
      <xdr:rowOff>66675</xdr:rowOff>
    </xdr:from>
    <xdr:to>
      <xdr:col>8</xdr:col>
      <xdr:colOff>561975</xdr:colOff>
      <xdr:row>4</xdr:row>
      <xdr:rowOff>66675</xdr:rowOff>
    </xdr:to>
    <xdr:pic>
      <xdr:nvPicPr>
        <xdr:cNvPr id="3" name="Picture 2" descr="http://www.deped.gov.ph/New%20DepED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219575" y="66675"/>
          <a:ext cx="914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72"/>
  <sheetViews>
    <sheetView showGridLines="0" tabSelected="1" zoomScale="120" zoomScaleNormal="120" zoomScalePageLayoutView="0" workbookViewId="0" topLeftCell="A1">
      <selection activeCell="I24" sqref="I24:I49"/>
    </sheetView>
  </sheetViews>
  <sheetFormatPr defaultColWidth="9.140625" defaultRowHeight="12.75"/>
  <cols>
    <col min="1" max="1" width="2.8515625" style="1" customWidth="1"/>
    <col min="2" max="2" width="9.421875" style="1" customWidth="1"/>
    <col min="3" max="3" width="25.7109375" style="1" customWidth="1"/>
    <col min="4" max="4" width="7.00390625" style="1" customWidth="1"/>
    <col min="5" max="5" width="8.7109375" style="1" customWidth="1"/>
    <col min="6" max="6" width="10.00390625" style="1" customWidth="1"/>
    <col min="7" max="7" width="2.00390625" style="1" customWidth="1"/>
    <col min="8" max="8" width="2.8515625" style="1" customWidth="1"/>
    <col min="9" max="9" width="13.421875" style="1" customWidth="1"/>
    <col min="10" max="10" width="15.28125" style="1" customWidth="1"/>
    <col min="11" max="16384" width="9.140625" style="1" customWidth="1"/>
  </cols>
  <sheetData>
    <row r="1" spans="1:9" ht="12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9" ht="12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</row>
    <row r="3" spans="1:9" ht="12" customHeight="1">
      <c r="A3" s="38" t="s">
        <v>2</v>
      </c>
      <c r="B3" s="38"/>
      <c r="C3" s="38"/>
      <c r="D3" s="38"/>
      <c r="E3" s="38"/>
      <c r="F3" s="38"/>
      <c r="G3" s="38"/>
      <c r="H3" s="38"/>
      <c r="I3" s="38"/>
    </row>
    <row r="4" spans="1:9" ht="14.25" customHeight="1">
      <c r="A4" s="40" t="s">
        <v>3</v>
      </c>
      <c r="B4" s="40"/>
      <c r="C4" s="40"/>
      <c r="D4" s="40"/>
      <c r="E4" s="40"/>
      <c r="F4" s="40"/>
      <c r="G4" s="40"/>
      <c r="H4" s="40"/>
      <c r="I4" s="40"/>
    </row>
    <row r="5" spans="1:9" ht="14.25" customHeight="1">
      <c r="A5" s="45" t="s">
        <v>40</v>
      </c>
      <c r="B5" s="45"/>
      <c r="C5" s="45"/>
      <c r="D5" s="45"/>
      <c r="E5" s="45"/>
      <c r="F5" s="45"/>
      <c r="G5" s="45"/>
      <c r="H5" s="45"/>
      <c r="I5" s="45"/>
    </row>
    <row r="6" spans="1:9" ht="11.2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.75">
      <c r="A7" s="41" t="s">
        <v>4</v>
      </c>
      <c r="B7" s="41"/>
      <c r="C7" s="41"/>
      <c r="D7" s="41"/>
      <c r="E7" s="41"/>
      <c r="F7" s="41"/>
      <c r="G7" s="41"/>
      <c r="H7" s="41"/>
      <c r="I7" s="41"/>
    </row>
    <row r="8" spans="1:9" ht="12.75">
      <c r="A8" s="42" t="s">
        <v>5</v>
      </c>
      <c r="B8" s="42"/>
      <c r="C8" s="42"/>
      <c r="D8" s="42"/>
      <c r="E8" s="42"/>
      <c r="F8" s="42"/>
      <c r="G8" s="42"/>
      <c r="H8" s="42"/>
      <c r="I8" s="42"/>
    </row>
    <row r="9" spans="1:9" ht="12.75">
      <c r="A9" s="46" t="s">
        <v>6</v>
      </c>
      <c r="B9" s="46"/>
      <c r="C9" s="46"/>
      <c r="D9" s="46"/>
      <c r="E9" s="46"/>
      <c r="F9" s="46"/>
      <c r="G9" s="46"/>
      <c r="H9" s="46"/>
      <c r="I9" s="46"/>
    </row>
    <row r="10" spans="1:9" ht="13.5" thickBot="1">
      <c r="A10" s="42" t="s">
        <v>7</v>
      </c>
      <c r="B10" s="42"/>
      <c r="C10" s="42"/>
      <c r="D10" s="42"/>
      <c r="E10" s="42"/>
      <c r="F10" s="42"/>
      <c r="G10" s="42"/>
      <c r="H10" s="42"/>
      <c r="I10" s="42"/>
    </row>
    <row r="11" spans="1:9" ht="12.75">
      <c r="A11" s="66"/>
      <c r="B11" s="67"/>
      <c r="C11" s="67"/>
      <c r="D11" s="67"/>
      <c r="E11" s="67"/>
      <c r="F11" s="67"/>
      <c r="G11" s="67"/>
      <c r="H11" s="67"/>
      <c r="I11" s="68"/>
    </row>
    <row r="12" spans="1:9" ht="22.5" customHeight="1">
      <c r="A12" s="98" t="s">
        <v>45</v>
      </c>
      <c r="B12" s="99"/>
      <c r="C12" s="99"/>
      <c r="D12" s="99"/>
      <c r="E12" s="99"/>
      <c r="F12" s="99"/>
      <c r="G12" s="99"/>
      <c r="H12" s="99"/>
      <c r="I12" s="100"/>
    </row>
    <row r="13" spans="1:9" ht="12.75" customHeight="1">
      <c r="A13" s="94"/>
      <c r="B13" s="95"/>
      <c r="C13" s="93" t="s">
        <v>51</v>
      </c>
      <c r="D13" s="95"/>
      <c r="E13" s="95"/>
      <c r="F13" s="96"/>
      <c r="G13" s="96"/>
      <c r="H13" s="95"/>
      <c r="I13" s="97"/>
    </row>
    <row r="14" spans="1:9" s="58" customFormat="1" ht="13.5" customHeight="1">
      <c r="A14" s="69"/>
      <c r="B14" s="70"/>
      <c r="C14" s="71" t="s">
        <v>47</v>
      </c>
      <c r="D14" s="70"/>
      <c r="E14" s="59"/>
      <c r="F14" s="57">
        <v>50000</v>
      </c>
      <c r="G14" s="57"/>
      <c r="H14" s="70"/>
      <c r="I14" s="72"/>
    </row>
    <row r="15" spans="1:9" s="58" customFormat="1" ht="13.5" customHeight="1">
      <c r="A15" s="69"/>
      <c r="B15" s="70"/>
      <c r="C15" s="71" t="s">
        <v>48</v>
      </c>
      <c r="D15" s="101">
        <v>250</v>
      </c>
      <c r="E15" s="103">
        <v>250</v>
      </c>
      <c r="F15" s="57">
        <f>D15*E15</f>
        <v>62500</v>
      </c>
      <c r="G15" s="57"/>
      <c r="H15" s="70"/>
      <c r="I15" s="72"/>
    </row>
    <row r="16" spans="1:9" s="58" customFormat="1" ht="13.5" customHeight="1">
      <c r="A16" s="69"/>
      <c r="B16" s="70"/>
      <c r="C16" s="71" t="s">
        <v>49</v>
      </c>
      <c r="D16" s="101">
        <v>6</v>
      </c>
      <c r="E16" s="103">
        <v>5000</v>
      </c>
      <c r="F16" s="57">
        <f>D16*E16</f>
        <v>30000</v>
      </c>
      <c r="G16" s="57"/>
      <c r="H16" s="70"/>
      <c r="I16" s="72"/>
    </row>
    <row r="17" spans="1:9" s="58" customFormat="1" ht="13.5" customHeight="1">
      <c r="A17" s="73"/>
      <c r="B17" s="8"/>
      <c r="C17" s="71" t="s">
        <v>50</v>
      </c>
      <c r="D17" s="101">
        <v>5</v>
      </c>
      <c r="E17" s="103">
        <v>3750</v>
      </c>
      <c r="F17" s="57">
        <f>D17*E17</f>
        <v>18750</v>
      </c>
      <c r="G17" s="57"/>
      <c r="H17" s="8"/>
      <c r="I17" s="74"/>
    </row>
    <row r="18" spans="1:9" s="58" customFormat="1" ht="13.5" customHeight="1">
      <c r="A18" s="73"/>
      <c r="B18" s="8"/>
      <c r="C18" s="71" t="s">
        <v>52</v>
      </c>
      <c r="D18" s="101">
        <v>8</v>
      </c>
      <c r="E18" s="103">
        <v>313</v>
      </c>
      <c r="F18" s="57">
        <f>D18*E18</f>
        <v>2504</v>
      </c>
      <c r="G18" s="57"/>
      <c r="H18" s="62"/>
      <c r="I18" s="75">
        <f>SUM(F14:G18)</f>
        <v>163754</v>
      </c>
    </row>
    <row r="19" spans="1:9" s="58" customFormat="1" ht="6" customHeight="1">
      <c r="A19" s="73"/>
      <c r="B19" s="8"/>
      <c r="C19" s="71"/>
      <c r="D19" s="8"/>
      <c r="E19" s="60"/>
      <c r="F19" s="61"/>
      <c r="G19" s="61"/>
      <c r="H19" s="8"/>
      <c r="I19" s="76"/>
    </row>
    <row r="20" spans="1:9" ht="18" customHeight="1" thickBot="1">
      <c r="A20" s="77" t="s">
        <v>53</v>
      </c>
      <c r="B20" s="63"/>
      <c r="C20" s="63"/>
      <c r="D20" s="63"/>
      <c r="E20" s="63"/>
      <c r="F20" s="64"/>
      <c r="G20" s="64"/>
      <c r="H20" s="65" t="s">
        <v>9</v>
      </c>
      <c r="I20" s="78">
        <f>ROUND(I18,-3)</f>
        <v>164000</v>
      </c>
    </row>
    <row r="21" spans="1:9" ht="8.25" customHeight="1">
      <c r="A21" s="79" t="s">
        <v>35</v>
      </c>
      <c r="B21" s="48"/>
      <c r="C21" s="48"/>
      <c r="D21" s="48"/>
      <c r="E21" s="49"/>
      <c r="F21" s="50" t="s">
        <v>46</v>
      </c>
      <c r="G21" s="51"/>
      <c r="H21" s="47" t="s">
        <v>8</v>
      </c>
      <c r="I21" s="80"/>
    </row>
    <row r="22" spans="1:9" ht="8.25" customHeight="1">
      <c r="A22" s="81"/>
      <c r="B22" s="53"/>
      <c r="C22" s="53"/>
      <c r="D22" s="53"/>
      <c r="E22" s="54"/>
      <c r="F22" s="55"/>
      <c r="G22" s="56"/>
      <c r="H22" s="52"/>
      <c r="I22" s="82"/>
    </row>
    <row r="23" spans="1:9" ht="15.75" customHeight="1">
      <c r="A23" s="83" t="s">
        <v>10</v>
      </c>
      <c r="B23" s="8"/>
      <c r="C23" s="8"/>
      <c r="D23" s="8"/>
      <c r="E23" s="8"/>
      <c r="F23" s="9"/>
      <c r="G23" s="10"/>
      <c r="H23" s="9"/>
      <c r="I23" s="84"/>
    </row>
    <row r="24" spans="1:10" ht="15" customHeight="1">
      <c r="A24" s="85"/>
      <c r="B24" s="23" t="s">
        <v>11</v>
      </c>
      <c r="C24" s="24"/>
      <c r="D24" s="25"/>
      <c r="E24" s="26"/>
      <c r="F24" s="36">
        <f>I24/$I$20</f>
        <v>0.03048780487804878</v>
      </c>
      <c r="G24" s="37"/>
      <c r="H24" s="27" t="s">
        <v>9</v>
      </c>
      <c r="I24" s="86">
        <v>5000</v>
      </c>
      <c r="J24" s="11"/>
    </row>
    <row r="25" spans="1:10" ht="15" customHeight="1">
      <c r="A25" s="85"/>
      <c r="B25" s="23" t="s">
        <v>36</v>
      </c>
      <c r="C25" s="24"/>
      <c r="D25" s="25"/>
      <c r="E25" s="26"/>
      <c r="F25" s="36">
        <f>I25/$I$20</f>
        <v>0.06097560975609756</v>
      </c>
      <c r="G25" s="37"/>
      <c r="H25" s="28"/>
      <c r="I25" s="86">
        <v>10000</v>
      </c>
      <c r="J25" s="11"/>
    </row>
    <row r="26" spans="1:10" ht="15" customHeight="1">
      <c r="A26" s="85"/>
      <c r="B26" s="23" t="s">
        <v>12</v>
      </c>
      <c r="C26" s="24"/>
      <c r="D26" s="25"/>
      <c r="E26" s="26"/>
      <c r="F26" s="36">
        <f>I26/$I$20</f>
        <v>0.3902439024390244</v>
      </c>
      <c r="G26" s="37"/>
      <c r="H26" s="28"/>
      <c r="I26" s="86">
        <v>64000</v>
      </c>
      <c r="J26" s="11"/>
    </row>
    <row r="27" spans="1:10" ht="15" customHeight="1">
      <c r="A27" s="85"/>
      <c r="B27" s="23" t="s">
        <v>13</v>
      </c>
      <c r="C27" s="24"/>
      <c r="D27" s="25"/>
      <c r="E27" s="26"/>
      <c r="F27" s="36">
        <f aca="true" t="shared" si="0" ref="F27:F49">I27/$I$20</f>
        <v>0.012195121951219513</v>
      </c>
      <c r="G27" s="37"/>
      <c r="H27" s="28"/>
      <c r="I27" s="86">
        <v>2000</v>
      </c>
      <c r="J27" s="11"/>
    </row>
    <row r="28" spans="1:10" ht="15" customHeight="1">
      <c r="A28" s="85"/>
      <c r="B28" s="23" t="s">
        <v>41</v>
      </c>
      <c r="C28" s="24"/>
      <c r="D28" s="25"/>
      <c r="E28" s="26"/>
      <c r="F28" s="36">
        <f t="shared" si="0"/>
        <v>0</v>
      </c>
      <c r="G28" s="37"/>
      <c r="H28" s="28"/>
      <c r="I28" s="86"/>
      <c r="J28" s="11"/>
    </row>
    <row r="29" spans="1:10" ht="15" customHeight="1">
      <c r="A29" s="85"/>
      <c r="B29" s="23" t="s">
        <v>14</v>
      </c>
      <c r="C29" s="24"/>
      <c r="D29" s="25"/>
      <c r="E29" s="26"/>
      <c r="F29" s="36">
        <f t="shared" si="0"/>
        <v>0.006097560975609756</v>
      </c>
      <c r="G29" s="37"/>
      <c r="H29" s="28"/>
      <c r="I29" s="86">
        <v>1000</v>
      </c>
      <c r="J29" s="11"/>
    </row>
    <row r="30" spans="1:10" ht="15" customHeight="1">
      <c r="A30" s="85"/>
      <c r="B30" s="23" t="s">
        <v>15</v>
      </c>
      <c r="C30" s="24"/>
      <c r="D30" s="25"/>
      <c r="E30" s="26"/>
      <c r="F30" s="36">
        <f t="shared" si="0"/>
        <v>0.06707317073170732</v>
      </c>
      <c r="G30" s="37"/>
      <c r="H30" s="28"/>
      <c r="I30" s="86">
        <v>11000</v>
      </c>
      <c r="J30" s="11"/>
    </row>
    <row r="31" spans="1:10" ht="15" customHeight="1">
      <c r="A31" s="85"/>
      <c r="B31" s="23" t="s">
        <v>55</v>
      </c>
      <c r="C31" s="24"/>
      <c r="D31" s="25"/>
      <c r="E31" s="26"/>
      <c r="F31" s="36">
        <f>I31/$I$20</f>
        <v>0.006097560975609756</v>
      </c>
      <c r="G31" s="37"/>
      <c r="H31" s="28"/>
      <c r="I31" s="86">
        <v>1000</v>
      </c>
      <c r="J31" s="11"/>
    </row>
    <row r="32" spans="1:10" ht="15" customHeight="1">
      <c r="A32" s="85"/>
      <c r="B32" s="23" t="s">
        <v>16</v>
      </c>
      <c r="C32" s="24"/>
      <c r="D32" s="25"/>
      <c r="E32" s="26"/>
      <c r="F32" s="36">
        <f t="shared" si="0"/>
        <v>0</v>
      </c>
      <c r="G32" s="37"/>
      <c r="H32" s="28"/>
      <c r="I32" s="86"/>
      <c r="J32" s="11"/>
    </row>
    <row r="33" spans="1:10" ht="15" customHeight="1">
      <c r="A33" s="85"/>
      <c r="B33" s="23" t="s">
        <v>17</v>
      </c>
      <c r="C33" s="24"/>
      <c r="D33" s="25"/>
      <c r="E33" s="26"/>
      <c r="F33" s="36">
        <f t="shared" si="0"/>
        <v>0.024390243902439025</v>
      </c>
      <c r="G33" s="37"/>
      <c r="H33" s="28"/>
      <c r="I33" s="86">
        <v>4000</v>
      </c>
      <c r="J33" s="11"/>
    </row>
    <row r="34" spans="1:10" ht="15" customHeight="1">
      <c r="A34" s="85"/>
      <c r="B34" s="23" t="s">
        <v>18</v>
      </c>
      <c r="C34" s="23"/>
      <c r="D34" s="29"/>
      <c r="E34" s="30"/>
      <c r="F34" s="36">
        <f t="shared" si="0"/>
        <v>0.24390243902439024</v>
      </c>
      <c r="G34" s="37"/>
      <c r="H34" s="28"/>
      <c r="I34" s="86">
        <v>40000</v>
      </c>
      <c r="J34" s="11"/>
    </row>
    <row r="35" spans="1:10" ht="15" customHeight="1">
      <c r="A35" s="85"/>
      <c r="B35" s="23" t="s">
        <v>19</v>
      </c>
      <c r="C35" s="23"/>
      <c r="D35" s="29"/>
      <c r="E35" s="30"/>
      <c r="F35" s="36">
        <f t="shared" si="0"/>
        <v>0.07317073170731707</v>
      </c>
      <c r="G35" s="37"/>
      <c r="H35" s="28"/>
      <c r="I35" s="86">
        <v>12000</v>
      </c>
      <c r="J35" s="11"/>
    </row>
    <row r="36" spans="1:10" ht="15" customHeight="1">
      <c r="A36" s="85"/>
      <c r="B36" s="23" t="s">
        <v>20</v>
      </c>
      <c r="C36" s="23"/>
      <c r="D36" s="29"/>
      <c r="E36" s="30"/>
      <c r="F36" s="36">
        <f t="shared" si="0"/>
        <v>0</v>
      </c>
      <c r="G36" s="37"/>
      <c r="H36" s="28"/>
      <c r="I36" s="86"/>
      <c r="J36" s="11"/>
    </row>
    <row r="37" spans="1:10" ht="15" customHeight="1">
      <c r="A37" s="85"/>
      <c r="B37" s="23" t="s">
        <v>43</v>
      </c>
      <c r="C37" s="23"/>
      <c r="D37" s="29"/>
      <c r="E37" s="30"/>
      <c r="F37" s="36">
        <f t="shared" si="0"/>
        <v>0</v>
      </c>
      <c r="G37" s="37"/>
      <c r="H37" s="28"/>
      <c r="I37" s="86"/>
      <c r="J37" s="11"/>
    </row>
    <row r="38" spans="1:10" ht="15" customHeight="1">
      <c r="A38" s="85"/>
      <c r="B38" s="23" t="s">
        <v>21</v>
      </c>
      <c r="C38" s="23"/>
      <c r="D38" s="29"/>
      <c r="E38" s="30"/>
      <c r="F38" s="36">
        <f t="shared" si="0"/>
        <v>0.054878048780487805</v>
      </c>
      <c r="G38" s="37"/>
      <c r="H38" s="28"/>
      <c r="I38" s="86">
        <v>9000</v>
      </c>
      <c r="J38" s="11"/>
    </row>
    <row r="39" spans="1:10" ht="15" customHeight="1">
      <c r="A39" s="85"/>
      <c r="B39" s="23" t="s">
        <v>22</v>
      </c>
      <c r="C39" s="23"/>
      <c r="D39" s="29"/>
      <c r="E39" s="30"/>
      <c r="F39" s="36">
        <f t="shared" si="0"/>
        <v>0</v>
      </c>
      <c r="G39" s="37"/>
      <c r="H39" s="28"/>
      <c r="I39" s="86"/>
      <c r="J39" s="11"/>
    </row>
    <row r="40" spans="1:10" ht="15" customHeight="1">
      <c r="A40" s="85"/>
      <c r="B40" s="23" t="s">
        <v>23</v>
      </c>
      <c r="C40" s="23"/>
      <c r="D40" s="29"/>
      <c r="E40" s="30"/>
      <c r="F40" s="36">
        <f t="shared" si="0"/>
        <v>0</v>
      </c>
      <c r="G40" s="37"/>
      <c r="H40" s="28"/>
      <c r="I40" s="86"/>
      <c r="J40" s="11"/>
    </row>
    <row r="41" spans="1:10" ht="15" customHeight="1">
      <c r="A41" s="85"/>
      <c r="B41" s="23" t="s">
        <v>24</v>
      </c>
      <c r="C41" s="23"/>
      <c r="D41" s="29"/>
      <c r="E41" s="30"/>
      <c r="F41" s="36">
        <f t="shared" si="0"/>
        <v>0</v>
      </c>
      <c r="G41" s="37"/>
      <c r="H41" s="28"/>
      <c r="I41" s="86"/>
      <c r="J41" s="11"/>
    </row>
    <row r="42" spans="1:10" ht="15" customHeight="1">
      <c r="A42" s="85"/>
      <c r="B42" s="23" t="s">
        <v>25</v>
      </c>
      <c r="C42" s="23"/>
      <c r="D42" s="29"/>
      <c r="E42" s="30"/>
      <c r="F42" s="36">
        <f t="shared" si="0"/>
        <v>0</v>
      </c>
      <c r="G42" s="37"/>
      <c r="H42" s="28"/>
      <c r="I42" s="86"/>
      <c r="J42" s="11"/>
    </row>
    <row r="43" spans="1:10" ht="15" customHeight="1">
      <c r="A43" s="85"/>
      <c r="B43" s="23" t="s">
        <v>26</v>
      </c>
      <c r="C43" s="23"/>
      <c r="D43" s="29"/>
      <c r="E43" s="30"/>
      <c r="F43" s="36">
        <f t="shared" si="0"/>
        <v>0</v>
      </c>
      <c r="G43" s="37"/>
      <c r="H43" s="28"/>
      <c r="I43" s="86"/>
      <c r="J43" s="11"/>
    </row>
    <row r="44" spans="1:10" ht="15" customHeight="1">
      <c r="A44" s="85"/>
      <c r="B44" s="23" t="s">
        <v>44</v>
      </c>
      <c r="C44" s="23"/>
      <c r="D44" s="29"/>
      <c r="E44" s="30"/>
      <c r="F44" s="36">
        <f t="shared" si="0"/>
        <v>0</v>
      </c>
      <c r="G44" s="37"/>
      <c r="H44" s="28"/>
      <c r="I44" s="86"/>
      <c r="J44" s="11"/>
    </row>
    <row r="45" spans="1:10" ht="15" customHeight="1">
      <c r="A45" s="85"/>
      <c r="B45" s="23" t="s">
        <v>27</v>
      </c>
      <c r="C45" s="23"/>
      <c r="D45" s="29"/>
      <c r="E45" s="30"/>
      <c r="F45" s="36">
        <f t="shared" si="0"/>
        <v>0.012195121951219513</v>
      </c>
      <c r="G45" s="37"/>
      <c r="H45" s="28"/>
      <c r="I45" s="86">
        <v>2000</v>
      </c>
      <c r="J45" s="11"/>
    </row>
    <row r="46" spans="1:10" ht="15" customHeight="1">
      <c r="A46" s="85"/>
      <c r="B46" s="23" t="s">
        <v>28</v>
      </c>
      <c r="C46" s="23"/>
      <c r="D46" s="29"/>
      <c r="E46" s="30"/>
      <c r="F46" s="36">
        <f t="shared" si="0"/>
        <v>0.012195121951219513</v>
      </c>
      <c r="G46" s="37"/>
      <c r="H46" s="28"/>
      <c r="I46" s="86">
        <v>2000</v>
      </c>
      <c r="J46" s="11"/>
    </row>
    <row r="47" spans="1:10" ht="15" customHeight="1">
      <c r="A47" s="85"/>
      <c r="B47" s="23" t="s">
        <v>29</v>
      </c>
      <c r="C47" s="23"/>
      <c r="D47" s="29"/>
      <c r="E47" s="30"/>
      <c r="F47" s="36">
        <f t="shared" si="0"/>
        <v>0</v>
      </c>
      <c r="G47" s="37"/>
      <c r="H47" s="28"/>
      <c r="I47" s="86"/>
      <c r="J47" s="11"/>
    </row>
    <row r="48" spans="1:10" ht="15" customHeight="1">
      <c r="A48" s="85"/>
      <c r="B48" s="23" t="s">
        <v>34</v>
      </c>
      <c r="C48" s="23"/>
      <c r="D48" s="29"/>
      <c r="E48" s="30"/>
      <c r="F48" s="36">
        <f t="shared" si="0"/>
        <v>0.006097560975609756</v>
      </c>
      <c r="G48" s="37"/>
      <c r="H48" s="28"/>
      <c r="I48" s="86">
        <v>1000</v>
      </c>
      <c r="J48" s="11"/>
    </row>
    <row r="49" spans="1:10" ht="15" customHeight="1">
      <c r="A49" s="85"/>
      <c r="B49" s="23" t="s">
        <v>30</v>
      </c>
      <c r="C49" s="23"/>
      <c r="D49" s="29"/>
      <c r="E49" s="30"/>
      <c r="F49" s="36">
        <f t="shared" si="0"/>
        <v>0</v>
      </c>
      <c r="G49" s="37"/>
      <c r="H49" s="28"/>
      <c r="I49" s="86"/>
      <c r="J49" s="11"/>
    </row>
    <row r="50" spans="1:10" ht="5.25" customHeight="1">
      <c r="A50" s="87"/>
      <c r="B50" s="3"/>
      <c r="C50" s="2"/>
      <c r="D50" s="2"/>
      <c r="E50" s="2"/>
      <c r="F50" s="6"/>
      <c r="G50" s="5"/>
      <c r="H50" s="12"/>
      <c r="I50" s="88"/>
      <c r="J50" s="11"/>
    </row>
    <row r="51" spans="1:11" ht="17.25" customHeight="1" thickBot="1">
      <c r="A51" s="89" t="s">
        <v>54</v>
      </c>
      <c r="B51" s="4"/>
      <c r="C51" s="4"/>
      <c r="D51" s="4"/>
      <c r="E51" s="4"/>
      <c r="F51" s="43">
        <f>SUM(F24:G50)</f>
        <v>1</v>
      </c>
      <c r="G51" s="44"/>
      <c r="H51" s="35" t="s">
        <v>9</v>
      </c>
      <c r="I51" s="90">
        <f>SUM(I24:I49)</f>
        <v>164000</v>
      </c>
      <c r="J51" s="21">
        <f>I20-I51</f>
        <v>0</v>
      </c>
      <c r="K51" s="22" t="s">
        <v>42</v>
      </c>
    </row>
    <row r="52" spans="1:9" ht="4.5" customHeight="1">
      <c r="A52" s="14"/>
      <c r="B52" s="14"/>
      <c r="C52" s="14"/>
      <c r="D52" s="14"/>
      <c r="E52" s="14"/>
      <c r="F52" s="15"/>
      <c r="G52" s="15"/>
      <c r="H52" s="16"/>
      <c r="I52" s="17"/>
    </row>
    <row r="53" ht="13.5" customHeight="1"/>
    <row r="54" spans="1:8" ht="13.5" customHeight="1">
      <c r="A54" s="31" t="s">
        <v>31</v>
      </c>
      <c r="F54" s="32" t="s">
        <v>37</v>
      </c>
      <c r="G54" s="33"/>
      <c r="H54" s="33"/>
    </row>
    <row r="55" ht="13.5" customHeight="1"/>
    <row r="56" ht="13.5" customHeight="1"/>
    <row r="57" spans="1:6" ht="13.5" customHeight="1">
      <c r="A57" s="91" t="s">
        <v>32</v>
      </c>
      <c r="B57" s="91"/>
      <c r="C57" s="91"/>
      <c r="F57" s="20" t="s">
        <v>33</v>
      </c>
    </row>
    <row r="58" spans="1:6" ht="13.5" customHeight="1">
      <c r="A58" s="92" t="s">
        <v>39</v>
      </c>
      <c r="B58" s="92"/>
      <c r="C58" s="92"/>
      <c r="F58" s="34" t="s">
        <v>38</v>
      </c>
    </row>
    <row r="59" ht="13.5" customHeight="1"/>
    <row r="60" ht="13.5" customHeight="1">
      <c r="A60" s="20"/>
    </row>
    <row r="61" spans="1:6" ht="13.5" customHeight="1">
      <c r="A61" s="32"/>
      <c r="F61" s="32"/>
    </row>
    <row r="62" ht="13.5" customHeight="1"/>
    <row r="63" ht="13.5" customHeight="1"/>
    <row r="64" spans="1:6" ht="13.5" customHeight="1">
      <c r="A64" s="20"/>
      <c r="F64" s="20"/>
    </row>
    <row r="65" spans="1:6" ht="13.5" customHeight="1">
      <c r="A65" s="33"/>
      <c r="F65" s="31"/>
    </row>
    <row r="66" ht="13.5" customHeight="1"/>
    <row r="67" spans="1:6" ht="13.5" customHeight="1">
      <c r="A67" s="20"/>
      <c r="F67" s="20"/>
    </row>
    <row r="68" spans="1:6" ht="13.5" customHeight="1">
      <c r="A68" s="19"/>
      <c r="F68" s="18"/>
    </row>
    <row r="69" ht="13.5" customHeight="1"/>
    <row r="70" ht="13.5" customHeight="1"/>
    <row r="71" ht="13.5" customHeight="1"/>
    <row r="72" ht="12.75">
      <c r="A72" s="13"/>
    </row>
  </sheetData>
  <sheetProtection password="CF7C" sheet="1"/>
  <mergeCells count="47">
    <mergeCell ref="A57:C57"/>
    <mergeCell ref="A58:C58"/>
    <mergeCell ref="F51:G51"/>
    <mergeCell ref="F48:G48"/>
    <mergeCell ref="F49:G49"/>
    <mergeCell ref="A5:I5"/>
    <mergeCell ref="F42:G42"/>
    <mergeCell ref="F43:G43"/>
    <mergeCell ref="F45:G45"/>
    <mergeCell ref="F46:G46"/>
    <mergeCell ref="F47:G47"/>
    <mergeCell ref="F36:G36"/>
    <mergeCell ref="F40:G40"/>
    <mergeCell ref="F41:G41"/>
    <mergeCell ref="F30:G30"/>
    <mergeCell ref="F32:G32"/>
    <mergeCell ref="F33:G33"/>
    <mergeCell ref="F34:G34"/>
    <mergeCell ref="F35:G35"/>
    <mergeCell ref="F37:G37"/>
    <mergeCell ref="F31:G31"/>
    <mergeCell ref="F26:G26"/>
    <mergeCell ref="F27:G27"/>
    <mergeCell ref="F29:G29"/>
    <mergeCell ref="F28:G28"/>
    <mergeCell ref="F38:G38"/>
    <mergeCell ref="F39:G39"/>
    <mergeCell ref="F24:G24"/>
    <mergeCell ref="F25:G25"/>
    <mergeCell ref="A21:E22"/>
    <mergeCell ref="F21:G22"/>
    <mergeCell ref="H21:I22"/>
    <mergeCell ref="F14:G14"/>
    <mergeCell ref="F15:G15"/>
    <mergeCell ref="F16:G16"/>
    <mergeCell ref="F17:G17"/>
    <mergeCell ref="F18:G18"/>
    <mergeCell ref="F44:G44"/>
    <mergeCell ref="A1:I1"/>
    <mergeCell ref="A2:I2"/>
    <mergeCell ref="A3:I3"/>
    <mergeCell ref="A4:I4"/>
    <mergeCell ref="A7:I7"/>
    <mergeCell ref="A8:I8"/>
    <mergeCell ref="A9:I9"/>
    <mergeCell ref="A10:I10"/>
    <mergeCell ref="A12:I12"/>
  </mergeCells>
  <printOptions horizontalCentered="1"/>
  <pageMargins left="0.25" right="0.25" top="0.25" bottom="0.25" header="0.5" footer="0.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72"/>
  <sheetViews>
    <sheetView showGridLines="0" zoomScale="120" zoomScaleNormal="120" zoomScalePageLayoutView="0" workbookViewId="0" topLeftCell="A1">
      <selection activeCell="D15" sqref="D15"/>
    </sheetView>
  </sheetViews>
  <sheetFormatPr defaultColWidth="9.140625" defaultRowHeight="12.75"/>
  <cols>
    <col min="1" max="1" width="2.8515625" style="1" customWidth="1"/>
    <col min="2" max="2" width="9.421875" style="1" customWidth="1"/>
    <col min="3" max="3" width="25.7109375" style="1" customWidth="1"/>
    <col min="4" max="4" width="7.00390625" style="1" customWidth="1"/>
    <col min="5" max="5" width="8.7109375" style="1" customWidth="1"/>
    <col min="6" max="6" width="10.00390625" style="1" customWidth="1"/>
    <col min="7" max="7" width="2.00390625" style="1" customWidth="1"/>
    <col min="8" max="8" width="2.8515625" style="1" customWidth="1"/>
    <col min="9" max="9" width="13.421875" style="1" customWidth="1"/>
    <col min="10" max="10" width="15.28125" style="1" customWidth="1"/>
    <col min="11" max="16384" width="9.140625" style="1" customWidth="1"/>
  </cols>
  <sheetData>
    <row r="1" spans="1:9" ht="12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9" ht="12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</row>
    <row r="3" spans="1:9" ht="12" customHeight="1">
      <c r="A3" s="38" t="s">
        <v>2</v>
      </c>
      <c r="B3" s="38"/>
      <c r="C3" s="38"/>
      <c r="D3" s="38"/>
      <c r="E3" s="38"/>
      <c r="F3" s="38"/>
      <c r="G3" s="38"/>
      <c r="H3" s="38"/>
      <c r="I3" s="38"/>
    </row>
    <row r="4" spans="1:9" ht="14.25" customHeight="1">
      <c r="A4" s="40" t="s">
        <v>3</v>
      </c>
      <c r="B4" s="40"/>
      <c r="C4" s="40"/>
      <c r="D4" s="40"/>
      <c r="E4" s="40"/>
      <c r="F4" s="40"/>
      <c r="G4" s="40"/>
      <c r="H4" s="40"/>
      <c r="I4" s="40"/>
    </row>
    <row r="5" spans="1:9" ht="14.25" customHeight="1">
      <c r="A5" s="45" t="s">
        <v>40</v>
      </c>
      <c r="B5" s="45"/>
      <c r="C5" s="45"/>
      <c r="D5" s="45"/>
      <c r="E5" s="45"/>
      <c r="F5" s="45"/>
      <c r="G5" s="45"/>
      <c r="H5" s="45"/>
      <c r="I5" s="45"/>
    </row>
    <row r="6" spans="1:9" ht="11.2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.75">
      <c r="A7" s="41" t="s">
        <v>57</v>
      </c>
      <c r="B7" s="41"/>
      <c r="C7" s="41"/>
      <c r="D7" s="41"/>
      <c r="E7" s="41"/>
      <c r="F7" s="41"/>
      <c r="G7" s="41"/>
      <c r="H7" s="41"/>
      <c r="I7" s="41"/>
    </row>
    <row r="8" spans="1:9" ht="12.75">
      <c r="A8" s="42" t="s">
        <v>5</v>
      </c>
      <c r="B8" s="42"/>
      <c r="C8" s="42"/>
      <c r="D8" s="42"/>
      <c r="E8" s="42"/>
      <c r="F8" s="42"/>
      <c r="G8" s="42"/>
      <c r="H8" s="42"/>
      <c r="I8" s="42"/>
    </row>
    <row r="9" spans="1:9" ht="12.75">
      <c r="A9" s="46" t="s">
        <v>6</v>
      </c>
      <c r="B9" s="46"/>
      <c r="C9" s="46"/>
      <c r="D9" s="46"/>
      <c r="E9" s="46"/>
      <c r="F9" s="46"/>
      <c r="G9" s="46"/>
      <c r="H9" s="46"/>
      <c r="I9" s="46"/>
    </row>
    <row r="10" spans="1:9" ht="13.5" thickBot="1">
      <c r="A10" s="42" t="s">
        <v>7</v>
      </c>
      <c r="B10" s="42"/>
      <c r="C10" s="42"/>
      <c r="D10" s="42"/>
      <c r="E10" s="42"/>
      <c r="F10" s="42"/>
      <c r="G10" s="42"/>
      <c r="H10" s="42"/>
      <c r="I10" s="42"/>
    </row>
    <row r="11" spans="1:9" ht="12.75">
      <c r="A11" s="66"/>
      <c r="B11" s="67"/>
      <c r="C11" s="67"/>
      <c r="D11" s="67"/>
      <c r="E11" s="67"/>
      <c r="F11" s="67"/>
      <c r="G11" s="67"/>
      <c r="H11" s="67"/>
      <c r="I11" s="68"/>
    </row>
    <row r="12" spans="1:9" ht="22.5" customHeight="1">
      <c r="A12" s="98" t="s">
        <v>45</v>
      </c>
      <c r="B12" s="99"/>
      <c r="C12" s="99"/>
      <c r="D12" s="99"/>
      <c r="E12" s="99"/>
      <c r="F12" s="99"/>
      <c r="G12" s="99"/>
      <c r="H12" s="99"/>
      <c r="I12" s="100"/>
    </row>
    <row r="13" spans="1:9" ht="12.75" customHeight="1">
      <c r="A13" s="94"/>
      <c r="B13" s="95"/>
      <c r="C13" s="93" t="s">
        <v>56</v>
      </c>
      <c r="D13" s="95"/>
      <c r="E13" s="95"/>
      <c r="F13" s="96"/>
      <c r="G13" s="96"/>
      <c r="H13" s="95"/>
      <c r="I13" s="97"/>
    </row>
    <row r="14" spans="1:9" s="58" customFormat="1" ht="13.5" customHeight="1">
      <c r="A14" s="69"/>
      <c r="B14" s="70"/>
      <c r="C14" s="71" t="s">
        <v>47</v>
      </c>
      <c r="D14" s="70"/>
      <c r="E14" s="59"/>
      <c r="F14" s="57">
        <v>96000</v>
      </c>
      <c r="G14" s="57"/>
      <c r="H14" s="70"/>
      <c r="I14" s="72"/>
    </row>
    <row r="15" spans="1:9" s="58" customFormat="1" ht="13.5" customHeight="1">
      <c r="A15" s="69"/>
      <c r="B15" s="70"/>
      <c r="C15" s="71" t="s">
        <v>48</v>
      </c>
      <c r="D15" s="101">
        <v>250</v>
      </c>
      <c r="E15" s="103">
        <v>480</v>
      </c>
      <c r="F15" s="57">
        <f>D15*E15</f>
        <v>120000</v>
      </c>
      <c r="G15" s="57"/>
      <c r="H15" s="70"/>
      <c r="I15" s="72"/>
    </row>
    <row r="16" spans="1:9" s="58" customFormat="1" ht="13.5" customHeight="1">
      <c r="A16" s="69"/>
      <c r="B16" s="70"/>
      <c r="C16" s="71" t="s">
        <v>49</v>
      </c>
      <c r="D16" s="101">
        <v>6</v>
      </c>
      <c r="E16" s="103">
        <v>9600</v>
      </c>
      <c r="F16" s="57">
        <f>D16*E16</f>
        <v>57600</v>
      </c>
      <c r="G16" s="57"/>
      <c r="H16" s="70"/>
      <c r="I16" s="72"/>
    </row>
    <row r="17" spans="1:9" s="58" customFormat="1" ht="13.5" customHeight="1">
      <c r="A17" s="73"/>
      <c r="B17" s="8"/>
      <c r="C17" s="71" t="s">
        <v>50</v>
      </c>
      <c r="D17" s="101">
        <v>5</v>
      </c>
      <c r="E17" s="103">
        <v>7200</v>
      </c>
      <c r="F17" s="57">
        <f>D17*E17</f>
        <v>36000</v>
      </c>
      <c r="G17" s="57"/>
      <c r="H17" s="8"/>
      <c r="I17" s="74"/>
    </row>
    <row r="18" spans="1:9" s="58" customFormat="1" ht="13.5" customHeight="1">
      <c r="A18" s="73"/>
      <c r="B18" s="8"/>
      <c r="C18" s="71" t="s">
        <v>52</v>
      </c>
      <c r="D18" s="101">
        <v>8</v>
      </c>
      <c r="E18" s="103">
        <v>300</v>
      </c>
      <c r="F18" s="57">
        <f>D18*E18</f>
        <v>2400</v>
      </c>
      <c r="G18" s="57"/>
      <c r="H18" s="62"/>
      <c r="I18" s="75">
        <f>SUM(F14:G18)</f>
        <v>312000</v>
      </c>
    </row>
    <row r="19" spans="1:9" s="58" customFormat="1" ht="6" customHeight="1">
      <c r="A19" s="73"/>
      <c r="B19" s="8"/>
      <c r="C19" s="71"/>
      <c r="D19" s="8"/>
      <c r="E19" s="60"/>
      <c r="F19" s="61"/>
      <c r="G19" s="61"/>
      <c r="H19" s="8"/>
      <c r="I19" s="76"/>
    </row>
    <row r="20" spans="1:9" ht="18" customHeight="1" thickBot="1">
      <c r="A20" s="77" t="s">
        <v>53</v>
      </c>
      <c r="B20" s="63"/>
      <c r="C20" s="63"/>
      <c r="D20" s="63"/>
      <c r="E20" s="63"/>
      <c r="F20" s="64"/>
      <c r="G20" s="64"/>
      <c r="H20" s="65" t="s">
        <v>9</v>
      </c>
      <c r="I20" s="78">
        <f>ROUND(I18,-3)</f>
        <v>312000</v>
      </c>
    </row>
    <row r="21" spans="1:9" ht="8.25" customHeight="1">
      <c r="A21" s="79" t="s">
        <v>35</v>
      </c>
      <c r="B21" s="48"/>
      <c r="C21" s="48"/>
      <c r="D21" s="48"/>
      <c r="E21" s="49"/>
      <c r="F21" s="50" t="s">
        <v>46</v>
      </c>
      <c r="G21" s="51"/>
      <c r="H21" s="47" t="s">
        <v>8</v>
      </c>
      <c r="I21" s="80"/>
    </row>
    <row r="22" spans="1:9" ht="8.25" customHeight="1">
      <c r="A22" s="81"/>
      <c r="B22" s="53"/>
      <c r="C22" s="53"/>
      <c r="D22" s="53"/>
      <c r="E22" s="54"/>
      <c r="F22" s="55"/>
      <c r="G22" s="56"/>
      <c r="H22" s="52"/>
      <c r="I22" s="82"/>
    </row>
    <row r="23" spans="1:9" ht="15.75" customHeight="1">
      <c r="A23" s="83" t="s">
        <v>10</v>
      </c>
      <c r="B23" s="8"/>
      <c r="C23" s="8"/>
      <c r="D23" s="8"/>
      <c r="E23" s="8"/>
      <c r="F23" s="9"/>
      <c r="G23" s="10"/>
      <c r="H23" s="9"/>
      <c r="I23" s="84"/>
    </row>
    <row r="24" spans="1:10" ht="15" customHeight="1">
      <c r="A24" s="85"/>
      <c r="B24" s="23" t="s">
        <v>11</v>
      </c>
      <c r="C24" s="24"/>
      <c r="D24" s="25"/>
      <c r="E24" s="26"/>
      <c r="F24" s="36">
        <f>I24/$I$20</f>
        <v>0.03205128205128205</v>
      </c>
      <c r="G24" s="37"/>
      <c r="H24" s="27" t="s">
        <v>9</v>
      </c>
      <c r="I24" s="86">
        <v>10000</v>
      </c>
      <c r="J24" s="11"/>
    </row>
    <row r="25" spans="1:10" ht="15" customHeight="1">
      <c r="A25" s="85"/>
      <c r="B25" s="23" t="s">
        <v>36</v>
      </c>
      <c r="C25" s="24"/>
      <c r="D25" s="25"/>
      <c r="E25" s="26"/>
      <c r="F25" s="36">
        <f>I25/$I$20</f>
        <v>0.08012820512820513</v>
      </c>
      <c r="G25" s="37"/>
      <c r="H25" s="28"/>
      <c r="I25" s="86">
        <v>25000</v>
      </c>
      <c r="J25" s="11"/>
    </row>
    <row r="26" spans="1:10" ht="15" customHeight="1">
      <c r="A26" s="85"/>
      <c r="B26" s="23" t="s">
        <v>12</v>
      </c>
      <c r="C26" s="24"/>
      <c r="D26" s="25"/>
      <c r="E26" s="26"/>
      <c r="F26" s="36">
        <f>I26/$I$20</f>
        <v>0.44871794871794873</v>
      </c>
      <c r="G26" s="37"/>
      <c r="H26" s="28"/>
      <c r="I26" s="86">
        <v>140000</v>
      </c>
      <c r="J26" s="11"/>
    </row>
    <row r="27" spans="1:10" ht="15" customHeight="1">
      <c r="A27" s="85"/>
      <c r="B27" s="23" t="s">
        <v>13</v>
      </c>
      <c r="C27" s="24"/>
      <c r="D27" s="25"/>
      <c r="E27" s="26"/>
      <c r="F27" s="36">
        <f aca="true" t="shared" si="0" ref="F27:F49">I27/$I$20</f>
        <v>0.00641025641025641</v>
      </c>
      <c r="G27" s="37"/>
      <c r="H27" s="28"/>
      <c r="I27" s="86">
        <v>2000</v>
      </c>
      <c r="J27" s="11"/>
    </row>
    <row r="28" spans="1:10" ht="15" customHeight="1">
      <c r="A28" s="85"/>
      <c r="B28" s="23" t="s">
        <v>41</v>
      </c>
      <c r="C28" s="24"/>
      <c r="D28" s="25"/>
      <c r="E28" s="26"/>
      <c r="F28" s="36">
        <f t="shared" si="0"/>
        <v>0.04807692307692308</v>
      </c>
      <c r="G28" s="37"/>
      <c r="H28" s="28"/>
      <c r="I28" s="86">
        <v>15000</v>
      </c>
      <c r="J28" s="11"/>
    </row>
    <row r="29" spans="1:10" ht="15" customHeight="1">
      <c r="A29" s="85"/>
      <c r="B29" s="23" t="s">
        <v>14</v>
      </c>
      <c r="C29" s="24"/>
      <c r="D29" s="25"/>
      <c r="E29" s="26"/>
      <c r="F29" s="36">
        <f t="shared" si="0"/>
        <v>0.003205128205128205</v>
      </c>
      <c r="G29" s="37"/>
      <c r="H29" s="28"/>
      <c r="I29" s="86">
        <v>1000</v>
      </c>
      <c r="J29" s="11"/>
    </row>
    <row r="30" spans="1:10" ht="15" customHeight="1">
      <c r="A30" s="85"/>
      <c r="B30" s="23" t="s">
        <v>15</v>
      </c>
      <c r="C30" s="24"/>
      <c r="D30" s="25"/>
      <c r="E30" s="26"/>
      <c r="F30" s="36">
        <f t="shared" si="0"/>
        <v>0.035256410256410256</v>
      </c>
      <c r="G30" s="37"/>
      <c r="H30" s="28"/>
      <c r="I30" s="86">
        <v>11000</v>
      </c>
      <c r="J30" s="11"/>
    </row>
    <row r="31" spans="1:10" ht="15" customHeight="1">
      <c r="A31" s="85"/>
      <c r="B31" s="23" t="s">
        <v>55</v>
      </c>
      <c r="C31" s="24"/>
      <c r="D31" s="25"/>
      <c r="E31" s="26"/>
      <c r="F31" s="36">
        <f t="shared" si="0"/>
        <v>0.003205128205128205</v>
      </c>
      <c r="G31" s="37"/>
      <c r="H31" s="28"/>
      <c r="I31" s="86">
        <v>1000</v>
      </c>
      <c r="J31" s="11"/>
    </row>
    <row r="32" spans="1:10" ht="15" customHeight="1">
      <c r="A32" s="85"/>
      <c r="B32" s="23" t="s">
        <v>16</v>
      </c>
      <c r="C32" s="24"/>
      <c r="D32" s="25"/>
      <c r="E32" s="26"/>
      <c r="F32" s="36">
        <f t="shared" si="0"/>
        <v>0.003205128205128205</v>
      </c>
      <c r="G32" s="37"/>
      <c r="H32" s="28"/>
      <c r="I32" s="86">
        <v>1000</v>
      </c>
      <c r="J32" s="11"/>
    </row>
    <row r="33" spans="1:10" ht="15" customHeight="1">
      <c r="A33" s="85"/>
      <c r="B33" s="23" t="s">
        <v>17</v>
      </c>
      <c r="C33" s="24"/>
      <c r="D33" s="25"/>
      <c r="E33" s="26"/>
      <c r="F33" s="36">
        <f t="shared" si="0"/>
        <v>0.01282051282051282</v>
      </c>
      <c r="G33" s="37"/>
      <c r="H33" s="28"/>
      <c r="I33" s="86">
        <v>4000</v>
      </c>
      <c r="J33" s="11"/>
    </row>
    <row r="34" spans="1:10" ht="15" customHeight="1">
      <c r="A34" s="85"/>
      <c r="B34" s="23" t="s">
        <v>18</v>
      </c>
      <c r="C34" s="23"/>
      <c r="D34" s="29"/>
      <c r="E34" s="30"/>
      <c r="F34" s="36">
        <f t="shared" si="0"/>
        <v>0.1282051282051282</v>
      </c>
      <c r="G34" s="37"/>
      <c r="H34" s="28"/>
      <c r="I34" s="86">
        <v>40000</v>
      </c>
      <c r="J34" s="11"/>
    </row>
    <row r="35" spans="1:10" ht="15" customHeight="1">
      <c r="A35" s="85"/>
      <c r="B35" s="23" t="s">
        <v>19</v>
      </c>
      <c r="C35" s="23"/>
      <c r="D35" s="29"/>
      <c r="E35" s="30"/>
      <c r="F35" s="36">
        <f t="shared" si="0"/>
        <v>0.038461538461538464</v>
      </c>
      <c r="G35" s="37"/>
      <c r="H35" s="28"/>
      <c r="I35" s="86">
        <v>12000</v>
      </c>
      <c r="J35" s="11"/>
    </row>
    <row r="36" spans="1:10" ht="15" customHeight="1">
      <c r="A36" s="85"/>
      <c r="B36" s="23" t="s">
        <v>20</v>
      </c>
      <c r="C36" s="23"/>
      <c r="D36" s="29"/>
      <c r="E36" s="30"/>
      <c r="F36" s="36">
        <f t="shared" si="0"/>
        <v>0.003205128205128205</v>
      </c>
      <c r="G36" s="37"/>
      <c r="H36" s="28"/>
      <c r="I36" s="86">
        <v>1000</v>
      </c>
      <c r="J36" s="11"/>
    </row>
    <row r="37" spans="1:10" ht="15" customHeight="1">
      <c r="A37" s="85"/>
      <c r="B37" s="23" t="s">
        <v>43</v>
      </c>
      <c r="C37" s="23"/>
      <c r="D37" s="29"/>
      <c r="E37" s="30"/>
      <c r="F37" s="36">
        <f t="shared" si="0"/>
        <v>0.038461538461538464</v>
      </c>
      <c r="G37" s="37"/>
      <c r="H37" s="28"/>
      <c r="I37" s="86">
        <v>12000</v>
      </c>
      <c r="J37" s="11"/>
    </row>
    <row r="38" spans="1:10" ht="15" customHeight="1">
      <c r="A38" s="85"/>
      <c r="B38" s="23" t="s">
        <v>21</v>
      </c>
      <c r="C38" s="23"/>
      <c r="D38" s="29"/>
      <c r="E38" s="30"/>
      <c r="F38" s="36">
        <f t="shared" si="0"/>
        <v>0.028846153846153848</v>
      </c>
      <c r="G38" s="37"/>
      <c r="H38" s="28"/>
      <c r="I38" s="86">
        <v>9000</v>
      </c>
      <c r="J38" s="11"/>
    </row>
    <row r="39" spans="1:10" ht="15" customHeight="1">
      <c r="A39" s="85"/>
      <c r="B39" s="23" t="s">
        <v>22</v>
      </c>
      <c r="C39" s="23"/>
      <c r="D39" s="29"/>
      <c r="E39" s="30"/>
      <c r="F39" s="36">
        <f t="shared" si="0"/>
        <v>0</v>
      </c>
      <c r="G39" s="37"/>
      <c r="H39" s="28"/>
      <c r="I39" s="86"/>
      <c r="J39" s="11"/>
    </row>
    <row r="40" spans="1:10" ht="15" customHeight="1">
      <c r="A40" s="85"/>
      <c r="B40" s="23" t="s">
        <v>23</v>
      </c>
      <c r="C40" s="23"/>
      <c r="D40" s="29"/>
      <c r="E40" s="30"/>
      <c r="F40" s="36">
        <f t="shared" si="0"/>
        <v>0.003205128205128205</v>
      </c>
      <c r="G40" s="37"/>
      <c r="H40" s="28"/>
      <c r="I40" s="86">
        <v>1000</v>
      </c>
      <c r="J40" s="11"/>
    </row>
    <row r="41" spans="1:10" ht="15" customHeight="1">
      <c r="A41" s="85"/>
      <c r="B41" s="23" t="s">
        <v>24</v>
      </c>
      <c r="C41" s="23"/>
      <c r="D41" s="29"/>
      <c r="E41" s="30"/>
      <c r="F41" s="36">
        <f t="shared" si="0"/>
        <v>0.016025641025641024</v>
      </c>
      <c r="G41" s="37"/>
      <c r="H41" s="28"/>
      <c r="I41" s="86">
        <v>5000</v>
      </c>
      <c r="J41" s="11"/>
    </row>
    <row r="42" spans="1:10" ht="15" customHeight="1">
      <c r="A42" s="85"/>
      <c r="B42" s="23" t="s">
        <v>25</v>
      </c>
      <c r="C42" s="23"/>
      <c r="D42" s="29"/>
      <c r="E42" s="30"/>
      <c r="F42" s="36">
        <f t="shared" si="0"/>
        <v>0.003205128205128205</v>
      </c>
      <c r="G42" s="37"/>
      <c r="H42" s="28"/>
      <c r="I42" s="86">
        <v>1000</v>
      </c>
      <c r="J42" s="11"/>
    </row>
    <row r="43" spans="1:10" ht="15" customHeight="1">
      <c r="A43" s="85"/>
      <c r="B43" s="23" t="s">
        <v>26</v>
      </c>
      <c r="C43" s="23"/>
      <c r="D43" s="29"/>
      <c r="E43" s="30"/>
      <c r="F43" s="36">
        <f t="shared" si="0"/>
        <v>0</v>
      </c>
      <c r="G43" s="37"/>
      <c r="H43" s="28"/>
      <c r="I43" s="86"/>
      <c r="J43" s="11"/>
    </row>
    <row r="44" spans="1:10" ht="15" customHeight="1">
      <c r="A44" s="85"/>
      <c r="B44" s="23" t="s">
        <v>44</v>
      </c>
      <c r="C44" s="23"/>
      <c r="D44" s="29"/>
      <c r="E44" s="30"/>
      <c r="F44" s="36">
        <f t="shared" si="0"/>
        <v>0.00641025641025641</v>
      </c>
      <c r="G44" s="37"/>
      <c r="H44" s="28"/>
      <c r="I44" s="86">
        <v>2000</v>
      </c>
      <c r="J44" s="11"/>
    </row>
    <row r="45" spans="1:10" ht="15" customHeight="1">
      <c r="A45" s="85"/>
      <c r="B45" s="23" t="s">
        <v>27</v>
      </c>
      <c r="C45" s="23"/>
      <c r="D45" s="29"/>
      <c r="E45" s="30"/>
      <c r="F45" s="36">
        <f t="shared" si="0"/>
        <v>0.00641025641025641</v>
      </c>
      <c r="G45" s="37"/>
      <c r="H45" s="28"/>
      <c r="I45" s="86">
        <v>2000</v>
      </c>
      <c r="J45" s="11"/>
    </row>
    <row r="46" spans="1:10" ht="15" customHeight="1">
      <c r="A46" s="85"/>
      <c r="B46" s="23" t="s">
        <v>28</v>
      </c>
      <c r="C46" s="23"/>
      <c r="D46" s="29"/>
      <c r="E46" s="30"/>
      <c r="F46" s="36">
        <f t="shared" si="0"/>
        <v>0.01282051282051282</v>
      </c>
      <c r="G46" s="37"/>
      <c r="H46" s="28"/>
      <c r="I46" s="86">
        <v>4000</v>
      </c>
      <c r="J46" s="11"/>
    </row>
    <row r="47" spans="1:10" ht="15" customHeight="1">
      <c r="A47" s="85"/>
      <c r="B47" s="23" t="s">
        <v>29</v>
      </c>
      <c r="C47" s="23"/>
      <c r="D47" s="29"/>
      <c r="E47" s="30"/>
      <c r="F47" s="36">
        <f t="shared" si="0"/>
        <v>0.03205128205128205</v>
      </c>
      <c r="G47" s="37"/>
      <c r="H47" s="28"/>
      <c r="I47" s="86">
        <v>10000</v>
      </c>
      <c r="J47" s="11"/>
    </row>
    <row r="48" spans="1:10" ht="15" customHeight="1">
      <c r="A48" s="85"/>
      <c r="B48" s="23" t="s">
        <v>34</v>
      </c>
      <c r="C48" s="23"/>
      <c r="D48" s="29"/>
      <c r="E48" s="30"/>
      <c r="F48" s="36">
        <f t="shared" si="0"/>
        <v>0.00641025641025641</v>
      </c>
      <c r="G48" s="37"/>
      <c r="H48" s="28"/>
      <c r="I48" s="86">
        <v>2000</v>
      </c>
      <c r="J48" s="11"/>
    </row>
    <row r="49" spans="1:10" ht="15" customHeight="1">
      <c r="A49" s="85"/>
      <c r="B49" s="23" t="s">
        <v>30</v>
      </c>
      <c r="C49" s="23"/>
      <c r="D49" s="29"/>
      <c r="E49" s="30"/>
      <c r="F49" s="36">
        <f t="shared" si="0"/>
        <v>0.003205128205128205</v>
      </c>
      <c r="G49" s="37"/>
      <c r="H49" s="28"/>
      <c r="I49" s="86">
        <v>1000</v>
      </c>
      <c r="J49" s="11"/>
    </row>
    <row r="50" spans="1:10" ht="5.25" customHeight="1">
      <c r="A50" s="87"/>
      <c r="B50" s="3"/>
      <c r="C50" s="2"/>
      <c r="D50" s="2"/>
      <c r="E50" s="2"/>
      <c r="F50" s="6"/>
      <c r="G50" s="5"/>
      <c r="H50" s="12"/>
      <c r="I50" s="88"/>
      <c r="J50" s="11"/>
    </row>
    <row r="51" spans="1:11" ht="17.25" customHeight="1" thickBot="1">
      <c r="A51" s="89" t="s">
        <v>54</v>
      </c>
      <c r="B51" s="4"/>
      <c r="C51" s="4"/>
      <c r="D51" s="4"/>
      <c r="E51" s="4"/>
      <c r="F51" s="43">
        <f>SUM(F24:G50)</f>
        <v>0.9999999999999997</v>
      </c>
      <c r="G51" s="44"/>
      <c r="H51" s="35" t="s">
        <v>9</v>
      </c>
      <c r="I51" s="90">
        <f>SUM(I24:I49)</f>
        <v>312000</v>
      </c>
      <c r="J51" s="21">
        <f>I20-I51</f>
        <v>0</v>
      </c>
      <c r="K51" s="22" t="s">
        <v>42</v>
      </c>
    </row>
    <row r="52" spans="1:9" ht="4.5" customHeight="1">
      <c r="A52" s="14"/>
      <c r="B52" s="14"/>
      <c r="C52" s="14"/>
      <c r="D52" s="14"/>
      <c r="E52" s="14"/>
      <c r="F52" s="15"/>
      <c r="G52" s="15"/>
      <c r="H52" s="16"/>
      <c r="I52" s="17"/>
    </row>
    <row r="53" ht="13.5" customHeight="1"/>
    <row r="54" spans="1:8" ht="13.5" customHeight="1">
      <c r="A54" s="31" t="s">
        <v>31</v>
      </c>
      <c r="F54" s="32" t="s">
        <v>37</v>
      </c>
      <c r="G54" s="33"/>
      <c r="H54" s="33"/>
    </row>
    <row r="55" ht="13.5" customHeight="1"/>
    <row r="56" ht="13.5" customHeight="1"/>
    <row r="57" spans="1:6" ht="13.5" customHeight="1">
      <c r="A57" s="91" t="s">
        <v>32</v>
      </c>
      <c r="B57" s="91"/>
      <c r="C57" s="91"/>
      <c r="F57" s="20" t="s">
        <v>33</v>
      </c>
    </row>
    <row r="58" spans="1:6" ht="13.5" customHeight="1">
      <c r="A58" s="92" t="s">
        <v>39</v>
      </c>
      <c r="B58" s="92"/>
      <c r="C58" s="92"/>
      <c r="F58" s="34" t="s">
        <v>38</v>
      </c>
    </row>
    <row r="59" ht="13.5" customHeight="1"/>
    <row r="60" ht="13.5" customHeight="1">
      <c r="A60" s="20"/>
    </row>
    <row r="61" spans="1:6" ht="13.5" customHeight="1">
      <c r="A61" s="32"/>
      <c r="F61" s="32"/>
    </row>
    <row r="62" ht="13.5" customHeight="1"/>
    <row r="63" ht="13.5" customHeight="1"/>
    <row r="64" spans="1:6" ht="13.5" customHeight="1">
      <c r="A64" s="20"/>
      <c r="F64" s="20"/>
    </row>
    <row r="65" spans="1:6" ht="13.5" customHeight="1">
      <c r="A65" s="33"/>
      <c r="F65" s="31"/>
    </row>
    <row r="66" ht="13.5" customHeight="1"/>
    <row r="67" spans="1:6" ht="13.5" customHeight="1">
      <c r="A67" s="20"/>
      <c r="F67" s="20"/>
    </row>
    <row r="68" spans="1:6" ht="13.5" customHeight="1">
      <c r="A68" s="19"/>
      <c r="F68" s="18"/>
    </row>
    <row r="69" ht="13.5" customHeight="1"/>
    <row r="70" ht="13.5" customHeight="1"/>
    <row r="71" ht="13.5" customHeight="1"/>
    <row r="72" ht="12.75">
      <c r="A72" s="13"/>
    </row>
  </sheetData>
  <sheetProtection password="CF7C" sheet="1"/>
  <mergeCells count="47">
    <mergeCell ref="F48:G48"/>
    <mergeCell ref="F49:G49"/>
    <mergeCell ref="F51:G51"/>
    <mergeCell ref="A57:C57"/>
    <mergeCell ref="A58:C58"/>
    <mergeCell ref="F42:G42"/>
    <mergeCell ref="F43:G43"/>
    <mergeCell ref="F44:G44"/>
    <mergeCell ref="F45:G45"/>
    <mergeCell ref="F46:G46"/>
    <mergeCell ref="F47:G47"/>
    <mergeCell ref="F36:G36"/>
    <mergeCell ref="F37:G37"/>
    <mergeCell ref="F38:G38"/>
    <mergeCell ref="F39:G39"/>
    <mergeCell ref="F40:G40"/>
    <mergeCell ref="F41:G41"/>
    <mergeCell ref="F30:G30"/>
    <mergeCell ref="F31:G31"/>
    <mergeCell ref="F32:G32"/>
    <mergeCell ref="F33:G33"/>
    <mergeCell ref="F34:G34"/>
    <mergeCell ref="F35:G35"/>
    <mergeCell ref="F24:G24"/>
    <mergeCell ref="F25:G25"/>
    <mergeCell ref="F26:G26"/>
    <mergeCell ref="F27:G27"/>
    <mergeCell ref="F28:G28"/>
    <mergeCell ref="F29:G29"/>
    <mergeCell ref="F16:G16"/>
    <mergeCell ref="F17:G17"/>
    <mergeCell ref="F18:G18"/>
    <mergeCell ref="A21:E22"/>
    <mergeCell ref="F21:G22"/>
    <mergeCell ref="H21:I22"/>
    <mergeCell ref="A8:I8"/>
    <mergeCell ref="A9:I9"/>
    <mergeCell ref="A10:I10"/>
    <mergeCell ref="A12:I12"/>
    <mergeCell ref="F14:G14"/>
    <mergeCell ref="F15:G15"/>
    <mergeCell ref="A1:I1"/>
    <mergeCell ref="A2:I2"/>
    <mergeCell ref="A3:I3"/>
    <mergeCell ref="A4:I4"/>
    <mergeCell ref="A5:I5"/>
    <mergeCell ref="A7:I7"/>
  </mergeCells>
  <printOptions horizontalCentered="1"/>
  <pageMargins left="0.25" right="0.25" top="0.25" bottom="0.25" header="0.5" footer="0.5"/>
  <pageSetup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K70"/>
  <sheetViews>
    <sheetView showGridLines="0" zoomScale="120" zoomScaleNormal="120" zoomScalePageLayoutView="0" workbookViewId="0" topLeftCell="A1">
      <selection activeCell="D27" sqref="D27"/>
    </sheetView>
  </sheetViews>
  <sheetFormatPr defaultColWidth="9.140625" defaultRowHeight="12.75"/>
  <cols>
    <col min="1" max="1" width="2.8515625" style="1" customWidth="1"/>
    <col min="2" max="2" width="9.421875" style="1" customWidth="1"/>
    <col min="3" max="3" width="25.7109375" style="1" customWidth="1"/>
    <col min="4" max="4" width="7.00390625" style="1" customWidth="1"/>
    <col min="5" max="5" width="8.7109375" style="1" customWidth="1"/>
    <col min="6" max="6" width="10.00390625" style="1" customWidth="1"/>
    <col min="7" max="7" width="2.00390625" style="1" customWidth="1"/>
    <col min="8" max="8" width="2.8515625" style="1" customWidth="1"/>
    <col min="9" max="9" width="13.421875" style="1" customWidth="1"/>
    <col min="10" max="10" width="15.28125" style="1" customWidth="1"/>
    <col min="11" max="16384" width="9.140625" style="1" customWidth="1"/>
  </cols>
  <sheetData>
    <row r="1" spans="1:9" ht="12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9" ht="12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</row>
    <row r="3" spans="1:9" ht="12" customHeight="1">
      <c r="A3" s="38" t="s">
        <v>2</v>
      </c>
      <c r="B3" s="38"/>
      <c r="C3" s="38"/>
      <c r="D3" s="38"/>
      <c r="E3" s="38"/>
      <c r="F3" s="38"/>
      <c r="G3" s="38"/>
      <c r="H3" s="38"/>
      <c r="I3" s="38"/>
    </row>
    <row r="4" spans="1:9" ht="14.25" customHeight="1">
      <c r="A4" s="40" t="s">
        <v>3</v>
      </c>
      <c r="B4" s="40"/>
      <c r="C4" s="40"/>
      <c r="D4" s="40"/>
      <c r="E4" s="40"/>
      <c r="F4" s="40"/>
      <c r="G4" s="40"/>
      <c r="H4" s="40"/>
      <c r="I4" s="40"/>
    </row>
    <row r="5" spans="1:9" ht="14.25" customHeight="1">
      <c r="A5" s="45" t="s">
        <v>40</v>
      </c>
      <c r="B5" s="45"/>
      <c r="C5" s="45"/>
      <c r="D5" s="45"/>
      <c r="E5" s="45"/>
      <c r="F5" s="45"/>
      <c r="G5" s="45"/>
      <c r="H5" s="45"/>
      <c r="I5" s="45"/>
    </row>
    <row r="6" spans="1:9" ht="11.2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.75">
      <c r="A7" s="41" t="s">
        <v>62</v>
      </c>
      <c r="B7" s="41"/>
      <c r="C7" s="41"/>
      <c r="D7" s="41"/>
      <c r="E7" s="41"/>
      <c r="F7" s="41"/>
      <c r="G7" s="41"/>
      <c r="H7" s="41"/>
      <c r="I7" s="41"/>
    </row>
    <row r="8" spans="1:9" ht="12.75">
      <c r="A8" s="42" t="s">
        <v>5</v>
      </c>
      <c r="B8" s="42"/>
      <c r="C8" s="42"/>
      <c r="D8" s="42"/>
      <c r="E8" s="42"/>
      <c r="F8" s="42"/>
      <c r="G8" s="42"/>
      <c r="H8" s="42"/>
      <c r="I8" s="42"/>
    </row>
    <row r="9" spans="1:9" ht="12.75">
      <c r="A9" s="46" t="s">
        <v>6</v>
      </c>
      <c r="B9" s="46"/>
      <c r="C9" s="46"/>
      <c r="D9" s="46"/>
      <c r="E9" s="46"/>
      <c r="F9" s="46"/>
      <c r="G9" s="46"/>
      <c r="H9" s="46"/>
      <c r="I9" s="46"/>
    </row>
    <row r="10" spans="1:9" ht="13.5" thickBot="1">
      <c r="A10" s="42" t="s">
        <v>7</v>
      </c>
      <c r="B10" s="42"/>
      <c r="C10" s="42"/>
      <c r="D10" s="42"/>
      <c r="E10" s="42"/>
      <c r="F10" s="42"/>
      <c r="G10" s="42"/>
      <c r="H10" s="42"/>
      <c r="I10" s="42"/>
    </row>
    <row r="11" spans="1:9" ht="12.75">
      <c r="A11" s="66"/>
      <c r="B11" s="67"/>
      <c r="C11" s="67"/>
      <c r="D11" s="67"/>
      <c r="E11" s="67"/>
      <c r="F11" s="67"/>
      <c r="G11" s="67"/>
      <c r="H11" s="67"/>
      <c r="I11" s="68"/>
    </row>
    <row r="12" spans="1:9" ht="22.5" customHeight="1">
      <c r="A12" s="98" t="s">
        <v>45</v>
      </c>
      <c r="B12" s="99"/>
      <c r="C12" s="99"/>
      <c r="D12" s="99"/>
      <c r="E12" s="99"/>
      <c r="F12" s="99"/>
      <c r="G12" s="99"/>
      <c r="H12" s="99"/>
      <c r="I12" s="100"/>
    </row>
    <row r="13" spans="1:9" ht="12.75" customHeight="1">
      <c r="A13" s="94"/>
      <c r="B13" s="95"/>
      <c r="C13" s="93" t="s">
        <v>61</v>
      </c>
      <c r="D13" s="95"/>
      <c r="E13" s="95"/>
      <c r="F13" s="96"/>
      <c r="G13" s="96"/>
      <c r="H13" s="95"/>
      <c r="I13" s="97"/>
    </row>
    <row r="14" spans="1:9" s="58" customFormat="1" ht="13.5" customHeight="1" hidden="1">
      <c r="A14" s="69"/>
      <c r="B14" s="70"/>
      <c r="C14" s="71" t="s">
        <v>47</v>
      </c>
      <c r="D14" s="70"/>
      <c r="E14" s="59"/>
      <c r="F14" s="57"/>
      <c r="G14" s="57"/>
      <c r="H14" s="70"/>
      <c r="I14" s="72"/>
    </row>
    <row r="15" spans="1:9" s="58" customFormat="1" ht="13.5" customHeight="1">
      <c r="A15" s="69"/>
      <c r="B15" s="70"/>
      <c r="C15" s="71" t="s">
        <v>48</v>
      </c>
      <c r="D15" s="101">
        <v>100</v>
      </c>
      <c r="E15" s="103">
        <v>1353</v>
      </c>
      <c r="F15" s="57">
        <f>D15*E15</f>
        <v>135300</v>
      </c>
      <c r="G15" s="57"/>
      <c r="H15" s="70"/>
      <c r="I15" s="72"/>
    </row>
    <row r="16" spans="1:9" s="58" customFormat="1" ht="13.5" customHeight="1">
      <c r="A16" s="73"/>
      <c r="B16" s="8"/>
      <c r="C16" s="71"/>
      <c r="D16" s="102"/>
      <c r="E16" s="103"/>
      <c r="F16" s="57"/>
      <c r="G16" s="57"/>
      <c r="H16" s="62"/>
      <c r="I16" s="75">
        <f>SUM(F14:G16)</f>
        <v>135300</v>
      </c>
    </row>
    <row r="17" spans="1:9" s="58" customFormat="1" ht="6" customHeight="1">
      <c r="A17" s="73"/>
      <c r="B17" s="8"/>
      <c r="C17" s="71"/>
      <c r="D17" s="8"/>
      <c r="E17" s="60"/>
      <c r="F17" s="61"/>
      <c r="G17" s="61"/>
      <c r="H17" s="8"/>
      <c r="I17" s="76"/>
    </row>
    <row r="18" spans="1:9" ht="18" customHeight="1" thickBot="1">
      <c r="A18" s="77" t="s">
        <v>53</v>
      </c>
      <c r="B18" s="63"/>
      <c r="C18" s="63"/>
      <c r="D18" s="63"/>
      <c r="E18" s="63"/>
      <c r="F18" s="64"/>
      <c r="G18" s="64"/>
      <c r="H18" s="65" t="s">
        <v>9</v>
      </c>
      <c r="I18" s="78">
        <f>ROUND(I16,-3)</f>
        <v>135000</v>
      </c>
    </row>
    <row r="19" spans="1:9" ht="8.25" customHeight="1">
      <c r="A19" s="79" t="s">
        <v>35</v>
      </c>
      <c r="B19" s="48"/>
      <c r="C19" s="48"/>
      <c r="D19" s="48"/>
      <c r="E19" s="49"/>
      <c r="F19" s="50" t="s">
        <v>46</v>
      </c>
      <c r="G19" s="51"/>
      <c r="H19" s="47" t="s">
        <v>8</v>
      </c>
      <c r="I19" s="80"/>
    </row>
    <row r="20" spans="1:9" ht="8.25" customHeight="1">
      <c r="A20" s="81"/>
      <c r="B20" s="53"/>
      <c r="C20" s="53"/>
      <c r="D20" s="53"/>
      <c r="E20" s="54"/>
      <c r="F20" s="55"/>
      <c r="G20" s="56"/>
      <c r="H20" s="52"/>
      <c r="I20" s="82"/>
    </row>
    <row r="21" spans="1:9" ht="15.75" customHeight="1">
      <c r="A21" s="83" t="s">
        <v>10</v>
      </c>
      <c r="B21" s="8"/>
      <c r="C21" s="8"/>
      <c r="D21" s="8"/>
      <c r="E21" s="8"/>
      <c r="F21" s="9"/>
      <c r="G21" s="10"/>
      <c r="H21" s="9"/>
      <c r="I21" s="84"/>
    </row>
    <row r="22" spans="1:10" ht="15" customHeight="1">
      <c r="A22" s="85"/>
      <c r="B22" s="23" t="s">
        <v>11</v>
      </c>
      <c r="C22" s="24"/>
      <c r="D22" s="25"/>
      <c r="E22" s="26"/>
      <c r="F22" s="36">
        <f>I22/$I$18</f>
        <v>0.05925925925925926</v>
      </c>
      <c r="G22" s="37"/>
      <c r="H22" s="27" t="s">
        <v>9</v>
      </c>
      <c r="I22" s="86">
        <v>8000</v>
      </c>
      <c r="J22" s="11"/>
    </row>
    <row r="23" spans="1:10" ht="15" customHeight="1">
      <c r="A23" s="85"/>
      <c r="B23" s="23" t="s">
        <v>36</v>
      </c>
      <c r="C23" s="24"/>
      <c r="D23" s="25"/>
      <c r="E23" s="26"/>
      <c r="F23" s="36">
        <f>I23/$I$18</f>
        <v>0.08148148148148149</v>
      </c>
      <c r="G23" s="37"/>
      <c r="H23" s="28"/>
      <c r="I23" s="86">
        <v>11000</v>
      </c>
      <c r="J23" s="11"/>
    </row>
    <row r="24" spans="1:10" ht="15" customHeight="1">
      <c r="A24" s="85"/>
      <c r="B24" s="23" t="s">
        <v>12</v>
      </c>
      <c r="C24" s="24"/>
      <c r="D24" s="25"/>
      <c r="E24" s="26"/>
      <c r="F24" s="36">
        <f>I24/$I$18</f>
        <v>0.35555555555555557</v>
      </c>
      <c r="G24" s="37"/>
      <c r="H24" s="28"/>
      <c r="I24" s="86">
        <v>48000</v>
      </c>
      <c r="J24" s="11"/>
    </row>
    <row r="25" spans="1:10" ht="15" customHeight="1">
      <c r="A25" s="85"/>
      <c r="B25" s="23" t="s">
        <v>13</v>
      </c>
      <c r="C25" s="24"/>
      <c r="D25" s="25"/>
      <c r="E25" s="26"/>
      <c r="F25" s="36">
        <f aca="true" t="shared" si="0" ref="F25:F47">I25/$I$18</f>
        <v>0.014814814814814815</v>
      </c>
      <c r="G25" s="37"/>
      <c r="H25" s="28"/>
      <c r="I25" s="86">
        <v>2000</v>
      </c>
      <c r="J25" s="11"/>
    </row>
    <row r="26" spans="1:10" ht="15" customHeight="1">
      <c r="A26" s="85"/>
      <c r="B26" s="23" t="s">
        <v>41</v>
      </c>
      <c r="C26" s="24"/>
      <c r="D26" s="25"/>
      <c r="E26" s="26"/>
      <c r="F26" s="36">
        <f t="shared" si="0"/>
        <v>0.037037037037037035</v>
      </c>
      <c r="G26" s="37"/>
      <c r="H26" s="28"/>
      <c r="I26" s="86">
        <v>5000</v>
      </c>
      <c r="J26" s="11"/>
    </row>
    <row r="27" spans="1:10" ht="15" customHeight="1">
      <c r="A27" s="85"/>
      <c r="B27" s="23" t="s">
        <v>14</v>
      </c>
      <c r="C27" s="24"/>
      <c r="D27" s="25"/>
      <c r="E27" s="26"/>
      <c r="F27" s="36">
        <f t="shared" si="0"/>
        <v>0.007407407407407408</v>
      </c>
      <c r="G27" s="37"/>
      <c r="H27" s="28"/>
      <c r="I27" s="86">
        <v>1000</v>
      </c>
      <c r="J27" s="11"/>
    </row>
    <row r="28" spans="1:10" ht="15" customHeight="1">
      <c r="A28" s="85"/>
      <c r="B28" s="23" t="s">
        <v>15</v>
      </c>
      <c r="C28" s="24"/>
      <c r="D28" s="25"/>
      <c r="E28" s="26"/>
      <c r="F28" s="36">
        <f t="shared" si="0"/>
        <v>0.08148148148148149</v>
      </c>
      <c r="G28" s="37"/>
      <c r="H28" s="28"/>
      <c r="I28" s="86">
        <v>11000</v>
      </c>
      <c r="J28" s="11"/>
    </row>
    <row r="29" spans="1:10" ht="15" customHeight="1">
      <c r="A29" s="85"/>
      <c r="B29" s="23" t="s">
        <v>55</v>
      </c>
      <c r="C29" s="24"/>
      <c r="D29" s="25"/>
      <c r="E29" s="26"/>
      <c r="F29" s="36">
        <f t="shared" si="0"/>
        <v>0.007407407407407408</v>
      </c>
      <c r="G29" s="37"/>
      <c r="H29" s="28"/>
      <c r="I29" s="86">
        <v>1000</v>
      </c>
      <c r="J29" s="11"/>
    </row>
    <row r="30" spans="1:10" ht="15" customHeight="1">
      <c r="A30" s="85"/>
      <c r="B30" s="23" t="s">
        <v>16</v>
      </c>
      <c r="C30" s="24"/>
      <c r="D30" s="25"/>
      <c r="E30" s="26"/>
      <c r="F30" s="36">
        <f t="shared" si="0"/>
        <v>0</v>
      </c>
      <c r="G30" s="37"/>
      <c r="H30" s="28"/>
      <c r="I30" s="86"/>
      <c r="J30" s="11"/>
    </row>
    <row r="31" spans="1:10" ht="15" customHeight="1">
      <c r="A31" s="85"/>
      <c r="B31" s="23" t="s">
        <v>17</v>
      </c>
      <c r="C31" s="24"/>
      <c r="D31" s="25"/>
      <c r="E31" s="26"/>
      <c r="F31" s="36">
        <f t="shared" si="0"/>
        <v>0.02962962962962963</v>
      </c>
      <c r="G31" s="37"/>
      <c r="H31" s="28"/>
      <c r="I31" s="86">
        <v>4000</v>
      </c>
      <c r="J31" s="11"/>
    </row>
    <row r="32" spans="1:10" ht="15" customHeight="1">
      <c r="A32" s="85"/>
      <c r="B32" s="23" t="s">
        <v>18</v>
      </c>
      <c r="C32" s="23"/>
      <c r="D32" s="29"/>
      <c r="E32" s="30"/>
      <c r="F32" s="36">
        <f t="shared" si="0"/>
        <v>0.0962962962962963</v>
      </c>
      <c r="G32" s="37"/>
      <c r="H32" s="28"/>
      <c r="I32" s="86">
        <v>13000</v>
      </c>
      <c r="J32" s="11"/>
    </row>
    <row r="33" spans="1:10" ht="15" customHeight="1">
      <c r="A33" s="85"/>
      <c r="B33" s="23" t="s">
        <v>19</v>
      </c>
      <c r="C33" s="23"/>
      <c r="D33" s="29"/>
      <c r="E33" s="30"/>
      <c r="F33" s="36">
        <f t="shared" si="0"/>
        <v>0.08888888888888889</v>
      </c>
      <c r="G33" s="37"/>
      <c r="H33" s="28"/>
      <c r="I33" s="86">
        <v>12000</v>
      </c>
      <c r="J33" s="11"/>
    </row>
    <row r="34" spans="1:10" ht="15" customHeight="1">
      <c r="A34" s="85"/>
      <c r="B34" s="23" t="s">
        <v>20</v>
      </c>
      <c r="C34" s="23"/>
      <c r="D34" s="29"/>
      <c r="E34" s="30"/>
      <c r="F34" s="36">
        <f t="shared" si="0"/>
        <v>0</v>
      </c>
      <c r="G34" s="37"/>
      <c r="H34" s="28"/>
      <c r="I34" s="86"/>
      <c r="J34" s="11"/>
    </row>
    <row r="35" spans="1:10" ht="15" customHeight="1">
      <c r="A35" s="85"/>
      <c r="B35" s="23" t="s">
        <v>43</v>
      </c>
      <c r="C35" s="23"/>
      <c r="D35" s="29"/>
      <c r="E35" s="30"/>
      <c r="F35" s="36">
        <f t="shared" si="0"/>
        <v>0</v>
      </c>
      <c r="G35" s="37"/>
      <c r="H35" s="28"/>
      <c r="I35" s="86"/>
      <c r="J35" s="11"/>
    </row>
    <row r="36" spans="1:10" ht="15" customHeight="1">
      <c r="A36" s="85"/>
      <c r="B36" s="23" t="s">
        <v>21</v>
      </c>
      <c r="C36" s="23"/>
      <c r="D36" s="29"/>
      <c r="E36" s="30"/>
      <c r="F36" s="36">
        <f t="shared" si="0"/>
        <v>0.06666666666666667</v>
      </c>
      <c r="G36" s="37"/>
      <c r="H36" s="28"/>
      <c r="I36" s="86">
        <v>9000</v>
      </c>
      <c r="J36" s="11"/>
    </row>
    <row r="37" spans="1:10" ht="15" customHeight="1">
      <c r="A37" s="85"/>
      <c r="B37" s="23" t="s">
        <v>22</v>
      </c>
      <c r="C37" s="23"/>
      <c r="D37" s="29"/>
      <c r="E37" s="30"/>
      <c r="F37" s="36">
        <f t="shared" si="0"/>
        <v>0</v>
      </c>
      <c r="G37" s="37"/>
      <c r="H37" s="28"/>
      <c r="I37" s="86"/>
      <c r="J37" s="11"/>
    </row>
    <row r="38" spans="1:10" ht="15" customHeight="1">
      <c r="A38" s="85"/>
      <c r="B38" s="23" t="s">
        <v>23</v>
      </c>
      <c r="C38" s="23"/>
      <c r="D38" s="29"/>
      <c r="E38" s="30"/>
      <c r="F38" s="36">
        <f t="shared" si="0"/>
        <v>0</v>
      </c>
      <c r="G38" s="37"/>
      <c r="H38" s="28"/>
      <c r="I38" s="86"/>
      <c r="J38" s="11"/>
    </row>
    <row r="39" spans="1:10" ht="15" customHeight="1">
      <c r="A39" s="85"/>
      <c r="B39" s="23" t="s">
        <v>24</v>
      </c>
      <c r="C39" s="23"/>
      <c r="D39" s="29"/>
      <c r="E39" s="30"/>
      <c r="F39" s="36">
        <f t="shared" si="0"/>
        <v>0</v>
      </c>
      <c r="G39" s="37"/>
      <c r="H39" s="28"/>
      <c r="I39" s="86"/>
      <c r="J39" s="11"/>
    </row>
    <row r="40" spans="1:10" ht="15" customHeight="1">
      <c r="A40" s="85"/>
      <c r="B40" s="23" t="s">
        <v>25</v>
      </c>
      <c r="C40" s="23"/>
      <c r="D40" s="29"/>
      <c r="E40" s="30"/>
      <c r="F40" s="36">
        <f t="shared" si="0"/>
        <v>0</v>
      </c>
      <c r="G40" s="37"/>
      <c r="H40" s="28"/>
      <c r="I40" s="86"/>
      <c r="J40" s="11"/>
    </row>
    <row r="41" spans="1:10" ht="15" customHeight="1">
      <c r="A41" s="85"/>
      <c r="B41" s="23" t="s">
        <v>26</v>
      </c>
      <c r="C41" s="23"/>
      <c r="D41" s="29"/>
      <c r="E41" s="30"/>
      <c r="F41" s="36">
        <f t="shared" si="0"/>
        <v>0</v>
      </c>
      <c r="G41" s="37"/>
      <c r="H41" s="28"/>
      <c r="I41" s="86"/>
      <c r="J41" s="11"/>
    </row>
    <row r="42" spans="1:10" ht="15" customHeight="1">
      <c r="A42" s="85"/>
      <c r="B42" s="23" t="s">
        <v>44</v>
      </c>
      <c r="C42" s="23"/>
      <c r="D42" s="29"/>
      <c r="E42" s="30"/>
      <c r="F42" s="36">
        <f t="shared" si="0"/>
        <v>0</v>
      </c>
      <c r="G42" s="37"/>
      <c r="H42" s="28"/>
      <c r="I42" s="86"/>
      <c r="J42" s="11"/>
    </row>
    <row r="43" spans="1:10" ht="15" customHeight="1">
      <c r="A43" s="85"/>
      <c r="B43" s="23" t="s">
        <v>27</v>
      </c>
      <c r="C43" s="23"/>
      <c r="D43" s="29"/>
      <c r="E43" s="30"/>
      <c r="F43" s="36">
        <f t="shared" si="0"/>
        <v>0.014814814814814815</v>
      </c>
      <c r="G43" s="37"/>
      <c r="H43" s="28"/>
      <c r="I43" s="86">
        <v>2000</v>
      </c>
      <c r="J43" s="11"/>
    </row>
    <row r="44" spans="1:10" ht="15" customHeight="1">
      <c r="A44" s="85"/>
      <c r="B44" s="23" t="s">
        <v>28</v>
      </c>
      <c r="C44" s="23"/>
      <c r="D44" s="29"/>
      <c r="E44" s="30"/>
      <c r="F44" s="36">
        <f t="shared" si="0"/>
        <v>0.014814814814814815</v>
      </c>
      <c r="G44" s="37"/>
      <c r="H44" s="28"/>
      <c r="I44" s="86">
        <v>2000</v>
      </c>
      <c r="J44" s="11"/>
    </row>
    <row r="45" spans="1:10" ht="15" customHeight="1">
      <c r="A45" s="85"/>
      <c r="B45" s="23" t="s">
        <v>29</v>
      </c>
      <c r="C45" s="23"/>
      <c r="D45" s="29"/>
      <c r="E45" s="30"/>
      <c r="F45" s="36">
        <f t="shared" si="0"/>
        <v>0.037037037037037035</v>
      </c>
      <c r="G45" s="37"/>
      <c r="H45" s="28"/>
      <c r="I45" s="86">
        <v>5000</v>
      </c>
      <c r="J45" s="11"/>
    </row>
    <row r="46" spans="1:10" ht="15" customHeight="1">
      <c r="A46" s="85"/>
      <c r="B46" s="23" t="s">
        <v>34</v>
      </c>
      <c r="C46" s="23"/>
      <c r="D46" s="29"/>
      <c r="E46" s="30"/>
      <c r="F46" s="36">
        <f t="shared" si="0"/>
        <v>0.007407407407407408</v>
      </c>
      <c r="G46" s="37"/>
      <c r="H46" s="28"/>
      <c r="I46" s="86">
        <v>1000</v>
      </c>
      <c r="J46" s="11"/>
    </row>
    <row r="47" spans="1:10" ht="15" customHeight="1">
      <c r="A47" s="85"/>
      <c r="B47" s="23" t="s">
        <v>30</v>
      </c>
      <c r="C47" s="23"/>
      <c r="D47" s="29"/>
      <c r="E47" s="30"/>
      <c r="F47" s="36">
        <f t="shared" si="0"/>
        <v>0</v>
      </c>
      <c r="G47" s="37"/>
      <c r="H47" s="28"/>
      <c r="I47" s="86"/>
      <c r="J47" s="11"/>
    </row>
    <row r="48" spans="1:10" ht="5.25" customHeight="1">
      <c r="A48" s="87"/>
      <c r="B48" s="3"/>
      <c r="C48" s="2"/>
      <c r="D48" s="2"/>
      <c r="E48" s="2"/>
      <c r="F48" s="6"/>
      <c r="G48" s="5"/>
      <c r="H48" s="12"/>
      <c r="I48" s="88"/>
      <c r="J48" s="11"/>
    </row>
    <row r="49" spans="1:11" ht="17.25" customHeight="1" thickBot="1">
      <c r="A49" s="89" t="s">
        <v>54</v>
      </c>
      <c r="B49" s="4"/>
      <c r="C49" s="4"/>
      <c r="D49" s="4"/>
      <c r="E49" s="4"/>
      <c r="F49" s="43">
        <f>SUM(F22:G48)</f>
        <v>1.0000000000000002</v>
      </c>
      <c r="G49" s="44"/>
      <c r="H49" s="35" t="s">
        <v>9</v>
      </c>
      <c r="I49" s="90">
        <f>SUM(I22:I47)</f>
        <v>135000</v>
      </c>
      <c r="J49" s="21">
        <f>I18-I49</f>
        <v>0</v>
      </c>
      <c r="K49" s="22" t="s">
        <v>42</v>
      </c>
    </row>
    <row r="50" spans="1:9" ht="4.5" customHeight="1">
      <c r="A50" s="14"/>
      <c r="B50" s="14"/>
      <c r="C50" s="14"/>
      <c r="D50" s="14"/>
      <c r="E50" s="14"/>
      <c r="F50" s="15"/>
      <c r="G50" s="15"/>
      <c r="H50" s="16"/>
      <c r="I50" s="17"/>
    </row>
    <row r="51" ht="13.5" customHeight="1"/>
    <row r="52" spans="1:8" ht="13.5" customHeight="1">
      <c r="A52" s="31" t="s">
        <v>31</v>
      </c>
      <c r="F52" s="32" t="s">
        <v>37</v>
      </c>
      <c r="G52" s="33"/>
      <c r="H52" s="33"/>
    </row>
    <row r="53" ht="13.5" customHeight="1"/>
    <row r="54" ht="13.5" customHeight="1"/>
    <row r="55" spans="1:6" ht="13.5" customHeight="1">
      <c r="A55" s="91" t="s">
        <v>32</v>
      </c>
      <c r="B55" s="91"/>
      <c r="C55" s="91"/>
      <c r="F55" s="20" t="s">
        <v>33</v>
      </c>
    </row>
    <row r="56" spans="1:6" ht="13.5" customHeight="1">
      <c r="A56" s="92" t="s">
        <v>39</v>
      </c>
      <c r="B56" s="92"/>
      <c r="C56" s="92"/>
      <c r="F56" s="34" t="s">
        <v>38</v>
      </c>
    </row>
    <row r="57" ht="13.5" customHeight="1"/>
    <row r="58" ht="13.5" customHeight="1">
      <c r="A58" s="20"/>
    </row>
    <row r="59" spans="1:6" ht="13.5" customHeight="1">
      <c r="A59" s="32"/>
      <c r="F59" s="32"/>
    </row>
    <row r="60" ht="13.5" customHeight="1"/>
    <row r="61" ht="13.5" customHeight="1"/>
    <row r="62" spans="1:6" ht="13.5" customHeight="1">
      <c r="A62" s="20"/>
      <c r="F62" s="20"/>
    </row>
    <row r="63" spans="1:6" ht="13.5" customHeight="1">
      <c r="A63" s="33"/>
      <c r="F63" s="31"/>
    </row>
    <row r="64" ht="13.5" customHeight="1"/>
    <row r="65" spans="1:6" ht="13.5" customHeight="1">
      <c r="A65" s="20"/>
      <c r="F65" s="20"/>
    </row>
    <row r="66" spans="1:6" ht="13.5" customHeight="1">
      <c r="A66" s="19"/>
      <c r="F66" s="18"/>
    </row>
    <row r="67" ht="13.5" customHeight="1"/>
    <row r="68" ht="13.5" customHeight="1"/>
    <row r="69" ht="13.5" customHeight="1"/>
    <row r="70" ht="12.75">
      <c r="A70" s="13"/>
    </row>
  </sheetData>
  <sheetProtection password="CF7C" sheet="1"/>
  <mergeCells count="45">
    <mergeCell ref="F49:G49"/>
    <mergeCell ref="A55:C55"/>
    <mergeCell ref="A56:C56"/>
    <mergeCell ref="F42:G42"/>
    <mergeCell ref="F43:G43"/>
    <mergeCell ref="F44:G44"/>
    <mergeCell ref="F45:G45"/>
    <mergeCell ref="F46:G46"/>
    <mergeCell ref="F47:G47"/>
    <mergeCell ref="F36:G36"/>
    <mergeCell ref="F37:G37"/>
    <mergeCell ref="F38:G38"/>
    <mergeCell ref="F39:G39"/>
    <mergeCell ref="F40:G40"/>
    <mergeCell ref="F41:G41"/>
    <mergeCell ref="F30:G30"/>
    <mergeCell ref="F31:G31"/>
    <mergeCell ref="F32:G32"/>
    <mergeCell ref="F33:G33"/>
    <mergeCell ref="F34:G34"/>
    <mergeCell ref="F35:G35"/>
    <mergeCell ref="F24:G24"/>
    <mergeCell ref="F25:G25"/>
    <mergeCell ref="F26:G26"/>
    <mergeCell ref="F27:G27"/>
    <mergeCell ref="F28:G28"/>
    <mergeCell ref="F29:G29"/>
    <mergeCell ref="F16:G16"/>
    <mergeCell ref="A19:E20"/>
    <mergeCell ref="F19:G20"/>
    <mergeCell ref="H19:I20"/>
    <mergeCell ref="F22:G22"/>
    <mergeCell ref="F23:G23"/>
    <mergeCell ref="A8:I8"/>
    <mergeCell ref="A9:I9"/>
    <mergeCell ref="A10:I10"/>
    <mergeCell ref="A12:I12"/>
    <mergeCell ref="F14:G14"/>
    <mergeCell ref="F15:G15"/>
    <mergeCell ref="A1:I1"/>
    <mergeCell ref="A2:I2"/>
    <mergeCell ref="A3:I3"/>
    <mergeCell ref="A4:I4"/>
    <mergeCell ref="A5:I5"/>
    <mergeCell ref="A7:I7"/>
  </mergeCells>
  <printOptions horizontalCentered="1"/>
  <pageMargins left="0.25" right="0.25" top="0.25" bottom="0.25" header="0.5" footer="0.5"/>
  <pageSetup horizontalDpi="300" verticalDpi="3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K70"/>
  <sheetViews>
    <sheetView showGridLines="0" zoomScale="120" zoomScaleNormal="120" zoomScalePageLayoutView="0" workbookViewId="0" topLeftCell="A1">
      <selection activeCell="F28" sqref="F28:G28"/>
    </sheetView>
  </sheetViews>
  <sheetFormatPr defaultColWidth="9.140625" defaultRowHeight="12.75"/>
  <cols>
    <col min="1" max="1" width="2.8515625" style="1" customWidth="1"/>
    <col min="2" max="2" width="9.421875" style="1" customWidth="1"/>
    <col min="3" max="3" width="25.7109375" style="1" customWidth="1"/>
    <col min="4" max="4" width="7.00390625" style="1" customWidth="1"/>
    <col min="5" max="5" width="8.7109375" style="1" customWidth="1"/>
    <col min="6" max="6" width="10.00390625" style="1" customWidth="1"/>
    <col min="7" max="7" width="2.00390625" style="1" customWidth="1"/>
    <col min="8" max="8" width="2.8515625" style="1" customWidth="1"/>
    <col min="9" max="9" width="13.421875" style="1" customWidth="1"/>
    <col min="10" max="10" width="15.28125" style="1" customWidth="1"/>
    <col min="11" max="16384" width="9.140625" style="1" customWidth="1"/>
  </cols>
  <sheetData>
    <row r="1" spans="1:9" ht="12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9" ht="12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</row>
    <row r="3" spans="1:9" ht="12" customHeight="1">
      <c r="A3" s="38" t="s">
        <v>2</v>
      </c>
      <c r="B3" s="38"/>
      <c r="C3" s="38"/>
      <c r="D3" s="38"/>
      <c r="E3" s="38"/>
      <c r="F3" s="38"/>
      <c r="G3" s="38"/>
      <c r="H3" s="38"/>
      <c r="I3" s="38"/>
    </row>
    <row r="4" spans="1:9" ht="14.25" customHeight="1">
      <c r="A4" s="40" t="s">
        <v>3</v>
      </c>
      <c r="B4" s="40"/>
      <c r="C4" s="40"/>
      <c r="D4" s="40"/>
      <c r="E4" s="40"/>
      <c r="F4" s="40"/>
      <c r="G4" s="40"/>
      <c r="H4" s="40"/>
      <c r="I4" s="40"/>
    </row>
    <row r="5" spans="1:9" ht="14.25" customHeight="1">
      <c r="A5" s="45" t="s">
        <v>40</v>
      </c>
      <c r="B5" s="45"/>
      <c r="C5" s="45"/>
      <c r="D5" s="45"/>
      <c r="E5" s="45"/>
      <c r="F5" s="45"/>
      <c r="G5" s="45"/>
      <c r="H5" s="45"/>
      <c r="I5" s="45"/>
    </row>
    <row r="6" spans="1:9" ht="11.2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.75">
      <c r="A7" s="41" t="s">
        <v>59</v>
      </c>
      <c r="B7" s="41"/>
      <c r="C7" s="41"/>
      <c r="D7" s="41"/>
      <c r="E7" s="41"/>
      <c r="F7" s="41"/>
      <c r="G7" s="41"/>
      <c r="H7" s="41"/>
      <c r="I7" s="41"/>
    </row>
    <row r="8" spans="1:9" ht="12.75">
      <c r="A8" s="42" t="s">
        <v>5</v>
      </c>
      <c r="B8" s="42"/>
      <c r="C8" s="42"/>
      <c r="D8" s="42"/>
      <c r="E8" s="42"/>
      <c r="F8" s="42"/>
      <c r="G8" s="42"/>
      <c r="H8" s="42"/>
      <c r="I8" s="42"/>
    </row>
    <row r="9" spans="1:9" ht="12.75">
      <c r="A9" s="46" t="s">
        <v>60</v>
      </c>
      <c r="B9" s="46"/>
      <c r="C9" s="46"/>
      <c r="D9" s="46"/>
      <c r="E9" s="46"/>
      <c r="F9" s="46"/>
      <c r="G9" s="46"/>
      <c r="H9" s="46"/>
      <c r="I9" s="46"/>
    </row>
    <row r="10" spans="1:9" ht="13.5" thickBot="1">
      <c r="A10" s="42" t="s">
        <v>7</v>
      </c>
      <c r="B10" s="42"/>
      <c r="C10" s="42"/>
      <c r="D10" s="42"/>
      <c r="E10" s="42"/>
      <c r="F10" s="42"/>
      <c r="G10" s="42"/>
      <c r="H10" s="42"/>
      <c r="I10" s="42"/>
    </row>
    <row r="11" spans="1:9" ht="12.75">
      <c r="A11" s="66"/>
      <c r="B11" s="67"/>
      <c r="C11" s="67"/>
      <c r="D11" s="67"/>
      <c r="E11" s="67"/>
      <c r="F11" s="67"/>
      <c r="G11" s="67"/>
      <c r="H11" s="67"/>
      <c r="I11" s="68"/>
    </row>
    <row r="12" spans="1:9" ht="22.5" customHeight="1">
      <c r="A12" s="98" t="s">
        <v>45</v>
      </c>
      <c r="B12" s="99"/>
      <c r="C12" s="99"/>
      <c r="D12" s="99"/>
      <c r="E12" s="99"/>
      <c r="F12" s="99"/>
      <c r="G12" s="99"/>
      <c r="H12" s="99"/>
      <c r="I12" s="100"/>
    </row>
    <row r="13" spans="1:9" ht="12.75" customHeight="1">
      <c r="A13" s="94"/>
      <c r="B13" s="95"/>
      <c r="C13" s="93" t="s">
        <v>58</v>
      </c>
      <c r="D13" s="95"/>
      <c r="E13" s="95"/>
      <c r="F13" s="96"/>
      <c r="G13" s="96"/>
      <c r="H13" s="95"/>
      <c r="I13" s="97"/>
    </row>
    <row r="14" spans="1:9" s="58" customFormat="1" ht="13.5" customHeight="1">
      <c r="A14" s="69"/>
      <c r="B14" s="70"/>
      <c r="C14" s="71" t="s">
        <v>47</v>
      </c>
      <c r="D14" s="70"/>
      <c r="E14" s="59"/>
      <c r="F14" s="57">
        <v>100000</v>
      </c>
      <c r="G14" s="57"/>
      <c r="H14" s="70"/>
      <c r="I14" s="72"/>
    </row>
    <row r="15" spans="1:9" s="58" customFormat="1" ht="13.5" customHeight="1">
      <c r="A15" s="69"/>
      <c r="B15" s="70"/>
      <c r="C15" s="71" t="s">
        <v>48</v>
      </c>
      <c r="D15" s="101">
        <v>50</v>
      </c>
      <c r="E15" s="103">
        <v>1353</v>
      </c>
      <c r="F15" s="57">
        <f>D15*E15</f>
        <v>67650</v>
      </c>
      <c r="G15" s="57"/>
      <c r="H15" s="70"/>
      <c r="I15" s="72"/>
    </row>
    <row r="16" spans="1:9" s="58" customFormat="1" ht="13.5" customHeight="1">
      <c r="A16" s="73"/>
      <c r="B16" s="8"/>
      <c r="C16" s="71"/>
      <c r="D16" s="102"/>
      <c r="E16" s="103"/>
      <c r="F16" s="57"/>
      <c r="G16" s="57"/>
      <c r="H16" s="62"/>
      <c r="I16" s="75">
        <f>SUM(F14:G16)</f>
        <v>167650</v>
      </c>
    </row>
    <row r="17" spans="1:9" s="58" customFormat="1" ht="6" customHeight="1">
      <c r="A17" s="73"/>
      <c r="B17" s="8"/>
      <c r="C17" s="71"/>
      <c r="D17" s="8"/>
      <c r="E17" s="60"/>
      <c r="F17" s="61"/>
      <c r="G17" s="61"/>
      <c r="H17" s="8"/>
      <c r="I17" s="76"/>
    </row>
    <row r="18" spans="1:9" ht="18" customHeight="1" thickBot="1">
      <c r="A18" s="77" t="s">
        <v>53</v>
      </c>
      <c r="B18" s="63"/>
      <c r="C18" s="63"/>
      <c r="D18" s="63"/>
      <c r="E18" s="63"/>
      <c r="F18" s="64"/>
      <c r="G18" s="64"/>
      <c r="H18" s="65" t="s">
        <v>9</v>
      </c>
      <c r="I18" s="78">
        <f>ROUND(I16,-3)</f>
        <v>168000</v>
      </c>
    </row>
    <row r="19" spans="1:9" ht="8.25" customHeight="1">
      <c r="A19" s="79" t="s">
        <v>35</v>
      </c>
      <c r="B19" s="48"/>
      <c r="C19" s="48"/>
      <c r="D19" s="48"/>
      <c r="E19" s="49"/>
      <c r="F19" s="50" t="s">
        <v>46</v>
      </c>
      <c r="G19" s="51"/>
      <c r="H19" s="47" t="s">
        <v>8</v>
      </c>
      <c r="I19" s="80"/>
    </row>
    <row r="20" spans="1:9" ht="8.25" customHeight="1">
      <c r="A20" s="81"/>
      <c r="B20" s="53"/>
      <c r="C20" s="53"/>
      <c r="D20" s="53"/>
      <c r="E20" s="54"/>
      <c r="F20" s="55"/>
      <c r="G20" s="56"/>
      <c r="H20" s="52"/>
      <c r="I20" s="82"/>
    </row>
    <row r="21" spans="1:9" ht="15.75" customHeight="1">
      <c r="A21" s="83" t="s">
        <v>10</v>
      </c>
      <c r="B21" s="8"/>
      <c r="C21" s="8"/>
      <c r="D21" s="8"/>
      <c r="E21" s="8"/>
      <c r="F21" s="9"/>
      <c r="G21" s="10"/>
      <c r="H21" s="9"/>
      <c r="I21" s="84"/>
    </row>
    <row r="22" spans="1:10" ht="15" customHeight="1">
      <c r="A22" s="85"/>
      <c r="B22" s="23" t="s">
        <v>11</v>
      </c>
      <c r="C22" s="24"/>
      <c r="D22" s="25"/>
      <c r="E22" s="26"/>
      <c r="F22" s="36">
        <f>I22/$I$18</f>
        <v>0.047619047619047616</v>
      </c>
      <c r="G22" s="37"/>
      <c r="H22" s="27" t="s">
        <v>9</v>
      </c>
      <c r="I22" s="86">
        <v>8000</v>
      </c>
      <c r="J22" s="11"/>
    </row>
    <row r="23" spans="1:10" ht="15" customHeight="1">
      <c r="A23" s="85"/>
      <c r="B23" s="23" t="s">
        <v>36</v>
      </c>
      <c r="C23" s="24"/>
      <c r="D23" s="25"/>
      <c r="E23" s="26"/>
      <c r="F23" s="36">
        <f>I23/$I$18</f>
        <v>0.06547619047619048</v>
      </c>
      <c r="G23" s="37"/>
      <c r="H23" s="28"/>
      <c r="I23" s="86">
        <v>11000</v>
      </c>
      <c r="J23" s="11"/>
    </row>
    <row r="24" spans="1:10" ht="15" customHeight="1">
      <c r="A24" s="85"/>
      <c r="B24" s="23" t="s">
        <v>12</v>
      </c>
      <c r="C24" s="24"/>
      <c r="D24" s="25"/>
      <c r="E24" s="26"/>
      <c r="F24" s="36">
        <f>I24/$I$18</f>
        <v>0.38095238095238093</v>
      </c>
      <c r="G24" s="37"/>
      <c r="H24" s="28"/>
      <c r="I24" s="86">
        <v>64000</v>
      </c>
      <c r="J24" s="11"/>
    </row>
    <row r="25" spans="1:10" ht="15" customHeight="1">
      <c r="A25" s="85"/>
      <c r="B25" s="23" t="s">
        <v>13</v>
      </c>
      <c r="C25" s="24"/>
      <c r="D25" s="25"/>
      <c r="E25" s="26"/>
      <c r="F25" s="36">
        <f aca="true" t="shared" si="0" ref="F25:F47">I25/$I$18</f>
        <v>0.011904761904761904</v>
      </c>
      <c r="G25" s="37"/>
      <c r="H25" s="28"/>
      <c r="I25" s="86">
        <v>2000</v>
      </c>
      <c r="J25" s="11"/>
    </row>
    <row r="26" spans="1:10" ht="15" customHeight="1">
      <c r="A26" s="85"/>
      <c r="B26" s="23" t="s">
        <v>41</v>
      </c>
      <c r="C26" s="24"/>
      <c r="D26" s="25"/>
      <c r="E26" s="26"/>
      <c r="F26" s="36">
        <f t="shared" si="0"/>
        <v>0</v>
      </c>
      <c r="G26" s="37"/>
      <c r="H26" s="28"/>
      <c r="I26" s="86"/>
      <c r="J26" s="11"/>
    </row>
    <row r="27" spans="1:10" ht="15" customHeight="1">
      <c r="A27" s="85"/>
      <c r="B27" s="23" t="s">
        <v>14</v>
      </c>
      <c r="C27" s="24"/>
      <c r="D27" s="25"/>
      <c r="E27" s="26"/>
      <c r="F27" s="36">
        <f t="shared" si="0"/>
        <v>0.005952380952380952</v>
      </c>
      <c r="G27" s="37"/>
      <c r="H27" s="28"/>
      <c r="I27" s="86">
        <v>1000</v>
      </c>
      <c r="J27" s="11"/>
    </row>
    <row r="28" spans="1:10" ht="15" customHeight="1">
      <c r="A28" s="85"/>
      <c r="B28" s="23" t="s">
        <v>15</v>
      </c>
      <c r="C28" s="24"/>
      <c r="D28" s="25"/>
      <c r="E28" s="26"/>
      <c r="F28" s="36">
        <f t="shared" si="0"/>
        <v>0.06547619047619048</v>
      </c>
      <c r="G28" s="37"/>
      <c r="H28" s="28"/>
      <c r="I28" s="86">
        <v>11000</v>
      </c>
      <c r="J28" s="11"/>
    </row>
    <row r="29" spans="1:10" ht="15" customHeight="1">
      <c r="A29" s="85"/>
      <c r="B29" s="23" t="s">
        <v>55</v>
      </c>
      <c r="C29" s="24"/>
      <c r="D29" s="25"/>
      <c r="E29" s="26"/>
      <c r="F29" s="36">
        <f t="shared" si="0"/>
        <v>0.005952380952380952</v>
      </c>
      <c r="G29" s="37"/>
      <c r="H29" s="28"/>
      <c r="I29" s="86">
        <v>1000</v>
      </c>
      <c r="J29" s="11"/>
    </row>
    <row r="30" spans="1:10" ht="15" customHeight="1">
      <c r="A30" s="85"/>
      <c r="B30" s="23" t="s">
        <v>16</v>
      </c>
      <c r="C30" s="24"/>
      <c r="D30" s="25"/>
      <c r="E30" s="26"/>
      <c r="F30" s="36">
        <f t="shared" si="0"/>
        <v>0</v>
      </c>
      <c r="G30" s="37"/>
      <c r="H30" s="28"/>
      <c r="I30" s="86"/>
      <c r="J30" s="11"/>
    </row>
    <row r="31" spans="1:10" ht="15" customHeight="1">
      <c r="A31" s="85"/>
      <c r="B31" s="23" t="s">
        <v>17</v>
      </c>
      <c r="C31" s="24"/>
      <c r="D31" s="25"/>
      <c r="E31" s="26"/>
      <c r="F31" s="36">
        <f t="shared" si="0"/>
        <v>0.023809523809523808</v>
      </c>
      <c r="G31" s="37"/>
      <c r="H31" s="28"/>
      <c r="I31" s="86">
        <v>4000</v>
      </c>
      <c r="J31" s="11"/>
    </row>
    <row r="32" spans="1:10" ht="15" customHeight="1">
      <c r="A32" s="85"/>
      <c r="B32" s="23" t="s">
        <v>18</v>
      </c>
      <c r="C32" s="23"/>
      <c r="D32" s="29"/>
      <c r="E32" s="30"/>
      <c r="F32" s="36">
        <f t="shared" si="0"/>
        <v>0.23809523809523808</v>
      </c>
      <c r="G32" s="37"/>
      <c r="H32" s="28"/>
      <c r="I32" s="86">
        <v>40000</v>
      </c>
      <c r="J32" s="11"/>
    </row>
    <row r="33" spans="1:10" ht="15" customHeight="1">
      <c r="A33" s="85"/>
      <c r="B33" s="23" t="s">
        <v>19</v>
      </c>
      <c r="C33" s="23"/>
      <c r="D33" s="29"/>
      <c r="E33" s="30"/>
      <c r="F33" s="36">
        <f t="shared" si="0"/>
        <v>0.07142857142857142</v>
      </c>
      <c r="G33" s="37"/>
      <c r="H33" s="28"/>
      <c r="I33" s="86">
        <v>12000</v>
      </c>
      <c r="J33" s="11"/>
    </row>
    <row r="34" spans="1:10" ht="15" customHeight="1">
      <c r="A34" s="85"/>
      <c r="B34" s="23" t="s">
        <v>20</v>
      </c>
      <c r="C34" s="23"/>
      <c r="D34" s="29"/>
      <c r="E34" s="30"/>
      <c r="F34" s="36">
        <f t="shared" si="0"/>
        <v>0</v>
      </c>
      <c r="G34" s="37"/>
      <c r="H34" s="28"/>
      <c r="I34" s="86"/>
      <c r="J34" s="11"/>
    </row>
    <row r="35" spans="1:10" ht="15" customHeight="1">
      <c r="A35" s="85"/>
      <c r="B35" s="23" t="s">
        <v>43</v>
      </c>
      <c r="C35" s="23"/>
      <c r="D35" s="29"/>
      <c r="E35" s="30"/>
      <c r="F35" s="36">
        <f t="shared" si="0"/>
        <v>0</v>
      </c>
      <c r="G35" s="37"/>
      <c r="H35" s="28"/>
      <c r="I35" s="86"/>
      <c r="J35" s="11"/>
    </row>
    <row r="36" spans="1:10" ht="15" customHeight="1">
      <c r="A36" s="85"/>
      <c r="B36" s="23" t="s">
        <v>21</v>
      </c>
      <c r="C36" s="23"/>
      <c r="D36" s="29"/>
      <c r="E36" s="30"/>
      <c r="F36" s="36">
        <f t="shared" si="0"/>
        <v>0.05357142857142857</v>
      </c>
      <c r="G36" s="37"/>
      <c r="H36" s="28"/>
      <c r="I36" s="86">
        <v>9000</v>
      </c>
      <c r="J36" s="11"/>
    </row>
    <row r="37" spans="1:10" ht="15" customHeight="1">
      <c r="A37" s="85"/>
      <c r="B37" s="23" t="s">
        <v>22</v>
      </c>
      <c r="C37" s="23"/>
      <c r="D37" s="29"/>
      <c r="E37" s="30"/>
      <c r="F37" s="36">
        <f t="shared" si="0"/>
        <v>0</v>
      </c>
      <c r="G37" s="37"/>
      <c r="H37" s="28"/>
      <c r="I37" s="86"/>
      <c r="J37" s="11"/>
    </row>
    <row r="38" spans="1:10" ht="15" customHeight="1">
      <c r="A38" s="85"/>
      <c r="B38" s="23" t="s">
        <v>23</v>
      </c>
      <c r="C38" s="23"/>
      <c r="D38" s="29"/>
      <c r="E38" s="30"/>
      <c r="F38" s="36">
        <f t="shared" si="0"/>
        <v>0</v>
      </c>
      <c r="G38" s="37"/>
      <c r="H38" s="28"/>
      <c r="I38" s="86"/>
      <c r="J38" s="11"/>
    </row>
    <row r="39" spans="1:10" ht="15" customHeight="1">
      <c r="A39" s="85"/>
      <c r="B39" s="23" t="s">
        <v>24</v>
      </c>
      <c r="C39" s="23"/>
      <c r="D39" s="29"/>
      <c r="E39" s="30"/>
      <c r="F39" s="36">
        <f t="shared" si="0"/>
        <v>0</v>
      </c>
      <c r="G39" s="37"/>
      <c r="H39" s="28"/>
      <c r="I39" s="86"/>
      <c r="J39" s="11"/>
    </row>
    <row r="40" spans="1:10" ht="15" customHeight="1">
      <c r="A40" s="85"/>
      <c r="B40" s="23" t="s">
        <v>25</v>
      </c>
      <c r="C40" s="23"/>
      <c r="D40" s="29"/>
      <c r="E40" s="30"/>
      <c r="F40" s="36">
        <f t="shared" si="0"/>
        <v>0</v>
      </c>
      <c r="G40" s="37"/>
      <c r="H40" s="28"/>
      <c r="I40" s="86"/>
      <c r="J40" s="11"/>
    </row>
    <row r="41" spans="1:10" ht="15" customHeight="1">
      <c r="A41" s="85"/>
      <c r="B41" s="23" t="s">
        <v>26</v>
      </c>
      <c r="C41" s="23"/>
      <c r="D41" s="29"/>
      <c r="E41" s="30"/>
      <c r="F41" s="36">
        <f t="shared" si="0"/>
        <v>0</v>
      </c>
      <c r="G41" s="37"/>
      <c r="H41" s="28"/>
      <c r="I41" s="86"/>
      <c r="J41" s="11"/>
    </row>
    <row r="42" spans="1:10" ht="15" customHeight="1">
      <c r="A42" s="85"/>
      <c r="B42" s="23" t="s">
        <v>44</v>
      </c>
      <c r="C42" s="23"/>
      <c r="D42" s="29"/>
      <c r="E42" s="30"/>
      <c r="F42" s="36">
        <f t="shared" si="0"/>
        <v>0</v>
      </c>
      <c r="G42" s="37"/>
      <c r="H42" s="28"/>
      <c r="I42" s="86"/>
      <c r="J42" s="11"/>
    </row>
    <row r="43" spans="1:10" ht="15" customHeight="1">
      <c r="A43" s="85"/>
      <c r="B43" s="23" t="s">
        <v>27</v>
      </c>
      <c r="C43" s="23"/>
      <c r="D43" s="29"/>
      <c r="E43" s="30"/>
      <c r="F43" s="36">
        <f t="shared" si="0"/>
        <v>0.011904761904761904</v>
      </c>
      <c r="G43" s="37"/>
      <c r="H43" s="28"/>
      <c r="I43" s="86">
        <v>2000</v>
      </c>
      <c r="J43" s="11"/>
    </row>
    <row r="44" spans="1:10" ht="15" customHeight="1">
      <c r="A44" s="85"/>
      <c r="B44" s="23" t="s">
        <v>28</v>
      </c>
      <c r="C44" s="23"/>
      <c r="D44" s="29"/>
      <c r="E44" s="30"/>
      <c r="F44" s="36">
        <f t="shared" si="0"/>
        <v>0.011904761904761904</v>
      </c>
      <c r="G44" s="37"/>
      <c r="H44" s="28"/>
      <c r="I44" s="86">
        <v>2000</v>
      </c>
      <c r="J44" s="11"/>
    </row>
    <row r="45" spans="1:10" ht="15" customHeight="1">
      <c r="A45" s="85"/>
      <c r="B45" s="23" t="s">
        <v>29</v>
      </c>
      <c r="C45" s="23"/>
      <c r="D45" s="29"/>
      <c r="E45" s="30"/>
      <c r="F45" s="36">
        <f t="shared" si="0"/>
        <v>0</v>
      </c>
      <c r="G45" s="37"/>
      <c r="H45" s="28"/>
      <c r="I45" s="86"/>
      <c r="J45" s="11"/>
    </row>
    <row r="46" spans="1:10" ht="15" customHeight="1">
      <c r="A46" s="85"/>
      <c r="B46" s="23" t="s">
        <v>34</v>
      </c>
      <c r="C46" s="23"/>
      <c r="D46" s="29"/>
      <c r="E46" s="30"/>
      <c r="F46" s="36">
        <f t="shared" si="0"/>
        <v>0.005952380952380952</v>
      </c>
      <c r="G46" s="37"/>
      <c r="H46" s="28"/>
      <c r="I46" s="86">
        <v>1000</v>
      </c>
      <c r="J46" s="11"/>
    </row>
    <row r="47" spans="1:10" ht="15" customHeight="1">
      <c r="A47" s="85"/>
      <c r="B47" s="23" t="s">
        <v>30</v>
      </c>
      <c r="C47" s="23"/>
      <c r="D47" s="29"/>
      <c r="E47" s="30"/>
      <c r="F47" s="36">
        <f t="shared" si="0"/>
        <v>0</v>
      </c>
      <c r="G47" s="37"/>
      <c r="H47" s="28"/>
      <c r="I47" s="86"/>
      <c r="J47" s="11"/>
    </row>
    <row r="48" spans="1:10" ht="5.25" customHeight="1">
      <c r="A48" s="87"/>
      <c r="B48" s="3"/>
      <c r="C48" s="2"/>
      <c r="D48" s="2"/>
      <c r="E48" s="2"/>
      <c r="F48" s="6"/>
      <c r="G48" s="5"/>
      <c r="H48" s="12"/>
      <c r="I48" s="88"/>
      <c r="J48" s="11"/>
    </row>
    <row r="49" spans="1:11" ht="17.25" customHeight="1" thickBot="1">
      <c r="A49" s="89" t="s">
        <v>54</v>
      </c>
      <c r="B49" s="4"/>
      <c r="C49" s="4"/>
      <c r="D49" s="4"/>
      <c r="E49" s="4"/>
      <c r="F49" s="43">
        <f>SUM(F22:G48)</f>
        <v>0.9999999999999998</v>
      </c>
      <c r="G49" s="44"/>
      <c r="H49" s="35" t="s">
        <v>9</v>
      </c>
      <c r="I49" s="90">
        <f>SUM(I22:I47)</f>
        <v>168000</v>
      </c>
      <c r="J49" s="21">
        <f>I18-I49</f>
        <v>0</v>
      </c>
      <c r="K49" s="22" t="s">
        <v>42</v>
      </c>
    </row>
    <row r="50" spans="1:9" ht="4.5" customHeight="1">
      <c r="A50" s="14"/>
      <c r="B50" s="14"/>
      <c r="C50" s="14"/>
      <c r="D50" s="14"/>
      <c r="E50" s="14"/>
      <c r="F50" s="15"/>
      <c r="G50" s="15"/>
      <c r="H50" s="16"/>
      <c r="I50" s="17"/>
    </row>
    <row r="51" ht="13.5" customHeight="1"/>
    <row r="52" spans="1:8" ht="13.5" customHeight="1">
      <c r="A52" s="31" t="s">
        <v>31</v>
      </c>
      <c r="F52" s="32" t="s">
        <v>37</v>
      </c>
      <c r="G52" s="33"/>
      <c r="H52" s="33"/>
    </row>
    <row r="53" ht="13.5" customHeight="1"/>
    <row r="54" ht="13.5" customHeight="1"/>
    <row r="55" spans="1:6" ht="13.5" customHeight="1">
      <c r="A55" s="91" t="s">
        <v>32</v>
      </c>
      <c r="B55" s="91"/>
      <c r="C55" s="91"/>
      <c r="F55" s="20" t="s">
        <v>33</v>
      </c>
    </row>
    <row r="56" spans="1:6" ht="13.5" customHeight="1">
      <c r="A56" s="92" t="s">
        <v>39</v>
      </c>
      <c r="B56" s="92"/>
      <c r="C56" s="92"/>
      <c r="F56" s="34" t="s">
        <v>38</v>
      </c>
    </row>
    <row r="57" ht="13.5" customHeight="1"/>
    <row r="58" ht="13.5" customHeight="1">
      <c r="A58" s="20"/>
    </row>
    <row r="59" spans="1:6" ht="13.5" customHeight="1">
      <c r="A59" s="32"/>
      <c r="F59" s="32"/>
    </row>
    <row r="60" ht="13.5" customHeight="1"/>
    <row r="61" ht="13.5" customHeight="1"/>
    <row r="62" spans="1:6" ht="13.5" customHeight="1">
      <c r="A62" s="20"/>
      <c r="F62" s="20"/>
    </row>
    <row r="63" spans="1:6" ht="13.5" customHeight="1">
      <c r="A63" s="33"/>
      <c r="F63" s="31"/>
    </row>
    <row r="64" ht="13.5" customHeight="1"/>
    <row r="65" spans="1:6" ht="13.5" customHeight="1">
      <c r="A65" s="20"/>
      <c r="F65" s="20"/>
    </row>
    <row r="66" spans="1:6" ht="13.5" customHeight="1">
      <c r="A66" s="19"/>
      <c r="F66" s="18"/>
    </row>
    <row r="67" ht="13.5" customHeight="1"/>
    <row r="68" ht="13.5" customHeight="1"/>
    <row r="69" ht="13.5" customHeight="1"/>
    <row r="70" ht="12.75">
      <c r="A70" s="13"/>
    </row>
  </sheetData>
  <sheetProtection password="CF7C" sheet="1"/>
  <mergeCells count="45">
    <mergeCell ref="F46:G46"/>
    <mergeCell ref="F47:G47"/>
    <mergeCell ref="F49:G49"/>
    <mergeCell ref="A55:C55"/>
    <mergeCell ref="A56:C56"/>
    <mergeCell ref="F40:G40"/>
    <mergeCell ref="F41:G41"/>
    <mergeCell ref="F42:G42"/>
    <mergeCell ref="F43:G43"/>
    <mergeCell ref="F44:G44"/>
    <mergeCell ref="F45:G45"/>
    <mergeCell ref="F34:G34"/>
    <mergeCell ref="F35:G35"/>
    <mergeCell ref="F36:G36"/>
    <mergeCell ref="F37:G37"/>
    <mergeCell ref="F38:G38"/>
    <mergeCell ref="F39:G39"/>
    <mergeCell ref="F28:G28"/>
    <mergeCell ref="F29:G29"/>
    <mergeCell ref="F30:G30"/>
    <mergeCell ref="F31:G31"/>
    <mergeCell ref="F32:G32"/>
    <mergeCell ref="F33:G33"/>
    <mergeCell ref="F22:G22"/>
    <mergeCell ref="F23:G23"/>
    <mergeCell ref="F24:G24"/>
    <mergeCell ref="F25:G25"/>
    <mergeCell ref="F26:G26"/>
    <mergeCell ref="F27:G27"/>
    <mergeCell ref="F16:G16"/>
    <mergeCell ref="A19:E20"/>
    <mergeCell ref="F19:G20"/>
    <mergeCell ref="H19:I20"/>
    <mergeCell ref="A8:I8"/>
    <mergeCell ref="A9:I9"/>
    <mergeCell ref="A10:I10"/>
    <mergeCell ref="A12:I12"/>
    <mergeCell ref="F14:G14"/>
    <mergeCell ref="F15:G15"/>
    <mergeCell ref="A1:I1"/>
    <mergeCell ref="A2:I2"/>
    <mergeCell ref="A3:I3"/>
    <mergeCell ref="A4:I4"/>
    <mergeCell ref="A5:I5"/>
    <mergeCell ref="A7:I7"/>
  </mergeCells>
  <printOptions horizontalCentered="1"/>
  <pageMargins left="0.25" right="0.25" top="0.25" bottom="0.25" header="0.5" footer="0.5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Moxology™</dc:creator>
  <cp:keywords/>
  <dc:description/>
  <cp:lastModifiedBy>Moxology™ | Tejano, Mark LT | ©2017</cp:lastModifiedBy>
  <cp:lastPrinted>2017-02-07T10:44:14Z</cp:lastPrinted>
  <dcterms:created xsi:type="dcterms:W3CDTF">2015-04-22T02:18:24Z</dcterms:created>
  <dcterms:modified xsi:type="dcterms:W3CDTF">2017-02-07T12:19:12Z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